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4.xml" ContentType="application/vnd.openxmlformats-officedocument.spreadsheetml.table+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rcwash.sharepoint.com/sites/PMEL/Shared Documents/General/04. Reporting/4. Annual Report and Monitoring Report/2025/DGIS Annual Review - Monitoring Report/Annexes/"/>
    </mc:Choice>
  </mc:AlternateContent>
  <xr:revisionPtr revIDLastSave="566" documentId="14_{513EF216-2317-439F-B5CB-A2A708B339DE}" xr6:coauthVersionLast="47" xr6:coauthVersionMax="47" xr10:uidLastSave="{0D2D4218-9FBF-4341-A730-6B091F572517}"/>
  <bookViews>
    <workbookView xWindow="-110" yWindow="-110" windowWidth="19420" windowHeight="10300" xr2:uid="{6876E0BB-DF00-4F23-BBE7-52C071143982}"/>
  </bookViews>
  <sheets>
    <sheet name="Indicator Library" sheetId="1" r:id="rId1"/>
    <sheet name="Matrix" sheetId="8" r:id="rId2"/>
    <sheet name="Detailed Values" sheetId="6" r:id="rId3"/>
    <sheet name="Indicator Coding" sheetId="9" r:id="rId4"/>
    <sheet name="Sheet1" sheetId="7" state="hidden" r:id="rId5"/>
    <sheet name="Printfriendly English" sheetId="3" state="hidden" r:id="rId6"/>
    <sheet name="Imprimir Espanhol" sheetId="4" state="hidden" r:id="rId7"/>
  </sheets>
  <externalReferences>
    <externalReference r:id="rId8"/>
    <externalReference r:id="rId9"/>
  </externalReferences>
  <definedNames>
    <definedName name="___INDEX_SHEET___ASAP_Utilities">[1]Menu!#REF!</definedName>
    <definedName name="_xlnm._FilterDatabase" localSheetId="2" hidden="1">'Detailed Values'!#REF!</definedName>
    <definedName name="_xlnm._FilterDatabase" localSheetId="6" hidden="1">'Imprimir Espanhol'!#REF!</definedName>
    <definedName name="_xlnm._FilterDatabase" localSheetId="0" hidden="1">'Indicator Library'!$L$110:$L$110</definedName>
    <definedName name="_xlnm._FilterDatabase" localSheetId="5" hidden="1">'Printfriendly English'!#REF!</definedName>
    <definedName name="_xlnm.Print_Area" localSheetId="2">'Detailed Values'!$A:$Z</definedName>
    <definedName name="_xlnm.Print_Area" localSheetId="6">'Imprimir Espanhol'!$A:$T</definedName>
    <definedName name="_xlnm.Print_Area" localSheetId="3">'Indicator Coding'!$A$6:$F$103</definedName>
    <definedName name="_xlnm.Print_Area" localSheetId="0">'Indicator Library'!$A:$P</definedName>
    <definedName name="_xlnm.Print_Area" localSheetId="1">Matrix!$A$7:$R$40</definedName>
    <definedName name="_xlnm.Print_Area" localSheetId="5">'Printfriendly English'!$A:$P</definedName>
    <definedName name="_xlnm.Print_Titles" localSheetId="2">'Detailed Values'!#REF!</definedName>
    <definedName name="_xlnm.Print_Titles" localSheetId="6">'Imprimir Espanhol'!$6:$6</definedName>
    <definedName name="_xlnm.Print_Titles" localSheetId="3">'Indicator Coding'!$6:$6</definedName>
    <definedName name="_xlnm.Print_Titles" localSheetId="0">'Indicator Library'!$6:$6</definedName>
    <definedName name="_xlnm.Print_Titles" localSheetId="5">'Printfriendly English'!$6:$6</definedName>
    <definedName name="TRUEFALSE">'[2]Hidden sheet'!$A$8:$A$10</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6" l="1"/>
  <c r="D20" i="9" l="1"/>
  <c r="B20" i="9"/>
  <c r="D19" i="9"/>
  <c r="B19" i="9"/>
  <c r="D18" i="9"/>
  <c r="B18" i="9"/>
  <c r="D17" i="9"/>
  <c r="B17" i="9"/>
  <c r="D16" i="9"/>
  <c r="B16" i="9"/>
  <c r="D15" i="9"/>
  <c r="B15" i="9"/>
  <c r="D14" i="9"/>
  <c r="B14" i="9"/>
  <c r="D13" i="9"/>
  <c r="B13" i="9"/>
  <c r="D12" i="9"/>
  <c r="B12" i="9"/>
  <c r="D11" i="9"/>
  <c r="B11" i="9"/>
  <c r="D10" i="9"/>
  <c r="B10" i="9"/>
  <c r="D7" i="9"/>
  <c r="B7" i="9"/>
  <c r="Z16" i="8" l="1"/>
  <c r="Z15" i="8"/>
  <c r="X19" i="8"/>
  <c r="C31" i="8"/>
  <c r="X9" i="8"/>
  <c r="AB10" i="8"/>
  <c r="AB11" i="8"/>
  <c r="AB12" i="8"/>
  <c r="AB13" i="8"/>
  <c r="AB15" i="8"/>
  <c r="AB9" i="8"/>
  <c r="Z10" i="8"/>
  <c r="Z12" i="8"/>
  <c r="Z13" i="8"/>
  <c r="Z14" i="8"/>
  <c r="Z9" i="8"/>
  <c r="X18" i="8"/>
  <c r="X17" i="8"/>
  <c r="X16" i="8"/>
  <c r="X15" i="8"/>
  <c r="X13" i="8"/>
  <c r="X12" i="8"/>
  <c r="X10" i="8"/>
  <c r="S136" i="4" l="1" a="1"/>
  <c r="S136" i="4" s="1"/>
  <c r="Q136" i="4" a="1"/>
  <c r="Q136" i="4" s="1"/>
  <c r="P136" i="4" a="1"/>
  <c r="P136" i="4" s="1"/>
  <c r="S135" i="4" a="1"/>
  <c r="S135" i="4" s="1"/>
  <c r="Q135" i="4" a="1"/>
  <c r="Q135" i="4" s="1"/>
  <c r="P135" i="4" a="1"/>
  <c r="P135" i="4" s="1"/>
  <c r="S134" i="4" a="1"/>
  <c r="S134" i="4" s="1"/>
  <c r="Q134" i="4" a="1"/>
  <c r="Q134" i="4" s="1"/>
  <c r="P134" i="4" a="1"/>
  <c r="P134" i="4" s="1"/>
  <c r="S133" i="4" a="1"/>
  <c r="S133" i="4" s="1"/>
  <c r="Q133" i="4" a="1"/>
  <c r="Q133" i="4" s="1"/>
  <c r="P133" i="4" a="1"/>
  <c r="P133" i="4" s="1"/>
  <c r="S132" i="4" a="1"/>
  <c r="S132" i="4" s="1"/>
  <c r="Q132" i="4" a="1"/>
  <c r="Q132" i="4" s="1"/>
  <c r="P132" i="4" a="1"/>
  <c r="P132" i="4" s="1"/>
  <c r="S131" i="4" a="1"/>
  <c r="S131" i="4" s="1"/>
  <c r="Q131" i="4" a="1"/>
  <c r="Q131" i="4" s="1"/>
  <c r="P131" i="4" a="1"/>
  <c r="P131" i="4" s="1"/>
  <c r="S130" i="4" a="1"/>
  <c r="S130" i="4" s="1"/>
  <c r="Q130" i="4" a="1"/>
  <c r="Q130" i="4" s="1"/>
  <c r="P130" i="4" a="1"/>
  <c r="P130" i="4" s="1"/>
  <c r="S129" i="4" a="1"/>
  <c r="S129" i="4" s="1"/>
  <c r="Q129" i="4" a="1"/>
  <c r="Q129" i="4" s="1"/>
  <c r="P129" i="4" a="1"/>
  <c r="P129" i="4" s="1"/>
  <c r="S128" i="4" a="1"/>
  <c r="S128" i="4" s="1"/>
  <c r="Q128" i="4" a="1"/>
  <c r="Q128" i="4" s="1"/>
  <c r="P128" i="4" a="1"/>
  <c r="P128" i="4" s="1"/>
  <c r="S127" i="4" a="1"/>
  <c r="S127" i="4" s="1"/>
  <c r="Q127" i="4" a="1"/>
  <c r="Q127" i="4" s="1"/>
  <c r="P127" i="4" a="1"/>
  <c r="P127" i="4" s="1"/>
  <c r="S126" i="4" a="1"/>
  <c r="S126" i="4" s="1"/>
  <c r="Q126" i="4" a="1"/>
  <c r="Q126" i="4" s="1"/>
  <c r="P126" i="4" a="1"/>
  <c r="P126" i="4" s="1"/>
  <c r="S125" i="4" a="1"/>
  <c r="S125" i="4" s="1"/>
  <c r="Q125" i="4" a="1"/>
  <c r="Q125" i="4" s="1"/>
  <c r="P125" i="4" a="1"/>
  <c r="P125" i="4" s="1"/>
  <c r="S124" i="4" a="1"/>
  <c r="S124" i="4" s="1"/>
  <c r="Q124" i="4" a="1"/>
  <c r="Q124" i="4" s="1"/>
  <c r="P124" i="4" a="1"/>
  <c r="P124" i="4" s="1"/>
  <c r="S123" i="4" a="1"/>
  <c r="S123" i="4" s="1"/>
  <c r="Q123" i="4" a="1"/>
  <c r="Q123" i="4" s="1"/>
  <c r="P123" i="4" a="1"/>
  <c r="P123" i="4" s="1"/>
  <c r="S122" i="4" a="1"/>
  <c r="S122" i="4" s="1"/>
  <c r="Q122" i="4" a="1"/>
  <c r="Q122" i="4" s="1"/>
  <c r="P122" i="4" a="1"/>
  <c r="P122" i="4" s="1"/>
  <c r="S121" i="4" a="1"/>
  <c r="S121" i="4" s="1"/>
  <c r="Q121" i="4" a="1"/>
  <c r="Q121" i="4" s="1"/>
  <c r="P121" i="4" a="1"/>
  <c r="P121" i="4" s="1"/>
  <c r="S120" i="4" a="1"/>
  <c r="S120" i="4" s="1"/>
  <c r="Q120" i="4" a="1"/>
  <c r="Q120" i="4" s="1"/>
  <c r="P120" i="4" a="1"/>
  <c r="P120" i="4" s="1"/>
  <c r="S119" i="4" a="1"/>
  <c r="S119" i="4" s="1"/>
  <c r="Q119" i="4" a="1"/>
  <c r="Q119" i="4" s="1"/>
  <c r="P119" i="4" a="1"/>
  <c r="P119" i="4" s="1"/>
  <c r="S118" i="4" a="1"/>
  <c r="S118" i="4" s="1"/>
  <c r="Q118" i="4" a="1"/>
  <c r="Q118" i="4" s="1"/>
  <c r="P118" i="4" a="1"/>
  <c r="P118" i="4" s="1"/>
  <c r="S117" i="4" a="1"/>
  <c r="S117" i="4" s="1"/>
  <c r="Q117" i="4" a="1"/>
  <c r="Q117" i="4" s="1"/>
  <c r="P117" i="4" a="1"/>
  <c r="P117" i="4" s="1"/>
  <c r="S116" i="4" a="1"/>
  <c r="S116" i="4" s="1"/>
  <c r="Q116" i="4" a="1"/>
  <c r="Q116" i="4" s="1"/>
  <c r="P116" i="4" a="1"/>
  <c r="P116" i="4" s="1"/>
  <c r="S115" i="4" a="1"/>
  <c r="S115" i="4" s="1"/>
  <c r="Q115" i="4" a="1"/>
  <c r="Q115" i="4" s="1"/>
  <c r="P115" i="4" a="1"/>
  <c r="P115" i="4" s="1"/>
  <c r="S114" i="4" a="1"/>
  <c r="S114" i="4" s="1"/>
  <c r="Q114" i="4" a="1"/>
  <c r="Q114" i="4" s="1"/>
  <c r="P114" i="4" a="1"/>
  <c r="P114" i="4" s="1"/>
  <c r="S113" i="4" a="1"/>
  <c r="S113" i="4" s="1"/>
  <c r="Q113" i="4" a="1"/>
  <c r="Q113" i="4" s="1"/>
  <c r="P113" i="4" a="1"/>
  <c r="P113" i="4" s="1"/>
  <c r="S112" i="4" a="1"/>
  <c r="S112" i="4" s="1"/>
  <c r="Q112" i="4" a="1"/>
  <c r="Q112" i="4" s="1"/>
  <c r="P112" i="4" a="1"/>
  <c r="P112" i="4" s="1"/>
  <c r="S111" i="4" a="1"/>
  <c r="S111" i="4" s="1"/>
  <c r="Q111" i="4" a="1"/>
  <c r="Q111" i="4" s="1"/>
  <c r="P111" i="4" a="1"/>
  <c r="P111" i="4" s="1"/>
  <c r="S110" i="4" a="1"/>
  <c r="S110" i="4" s="1"/>
  <c r="Q110" i="4" a="1"/>
  <c r="Q110" i="4" s="1"/>
  <c r="P110" i="4" a="1"/>
  <c r="P110" i="4" s="1"/>
  <c r="S109" i="4" a="1"/>
  <c r="S109" i="4" s="1"/>
  <c r="Q109" i="4" a="1"/>
  <c r="Q109" i="4" s="1"/>
  <c r="P109" i="4" a="1"/>
  <c r="P109" i="4" s="1"/>
  <c r="S108" i="4" a="1"/>
  <c r="S108" i="4" s="1"/>
  <c r="Q108" i="4" a="1"/>
  <c r="Q108" i="4" s="1"/>
  <c r="P108" i="4" a="1"/>
  <c r="P108" i="4" s="1"/>
  <c r="S107" i="4" a="1"/>
  <c r="S107" i="4" s="1"/>
  <c r="Q107" i="4" a="1"/>
  <c r="Q107" i="4" s="1"/>
  <c r="P107" i="4" a="1"/>
  <c r="P107" i="4" s="1"/>
  <c r="S106" i="4" a="1"/>
  <c r="S106" i="4" s="1"/>
  <c r="Q106" i="4" a="1"/>
  <c r="Q106" i="4" s="1"/>
  <c r="P106" i="4" a="1"/>
  <c r="P106" i="4" s="1"/>
  <c r="S105" i="4" a="1"/>
  <c r="S105" i="4" s="1"/>
  <c r="Q105" i="4" a="1"/>
  <c r="Q105" i="4" s="1"/>
  <c r="P105" i="4" a="1"/>
  <c r="P105" i="4" s="1"/>
  <c r="S104" i="4" a="1"/>
  <c r="S104" i="4" s="1"/>
  <c r="Q104" i="4" a="1"/>
  <c r="Q104" i="4" s="1"/>
  <c r="P104" i="4" a="1"/>
  <c r="P104" i="4" s="1"/>
  <c r="S103" i="4" a="1"/>
  <c r="S103" i="4" s="1"/>
  <c r="Q103" i="4" a="1"/>
  <c r="Q103" i="4" s="1"/>
  <c r="P103" i="4" a="1"/>
  <c r="P103" i="4" s="1"/>
  <c r="S102" i="4" a="1"/>
  <c r="S102" i="4" s="1"/>
  <c r="Q102" i="4" a="1"/>
  <c r="Q102" i="4" s="1"/>
  <c r="P102" i="4" a="1"/>
  <c r="P102" i="4" s="1"/>
  <c r="S101" i="4" a="1"/>
  <c r="S101" i="4" s="1"/>
  <c r="Q101" i="4" a="1"/>
  <c r="Q101" i="4" s="1"/>
  <c r="P101" i="4" a="1"/>
  <c r="P101" i="4" s="1"/>
  <c r="S100" i="4" a="1"/>
  <c r="S100" i="4" s="1"/>
  <c r="Q100" i="4" a="1"/>
  <c r="Q100" i="4" s="1"/>
  <c r="P100" i="4" a="1"/>
  <c r="P100" i="4" s="1"/>
  <c r="S99" i="4" a="1"/>
  <c r="S99" i="4" s="1"/>
  <c r="Q99" i="4" a="1"/>
  <c r="Q99" i="4" s="1"/>
  <c r="P99" i="4" a="1"/>
  <c r="P99" i="4" s="1"/>
  <c r="S98" i="4" a="1"/>
  <c r="S98" i="4" s="1"/>
  <c r="Q98" i="4" a="1"/>
  <c r="Q98" i="4" s="1"/>
  <c r="P98" i="4" a="1"/>
  <c r="P98" i="4" s="1"/>
  <c r="S97" i="4" a="1"/>
  <c r="S97" i="4" s="1"/>
  <c r="Q97" i="4" a="1"/>
  <c r="Q97" i="4" s="1"/>
  <c r="P97" i="4" a="1"/>
  <c r="P97" i="4" s="1"/>
  <c r="S96" i="4" a="1"/>
  <c r="S96" i="4" s="1"/>
  <c r="Q96" i="4" a="1"/>
  <c r="Q96" i="4" s="1"/>
  <c r="P96" i="4" a="1"/>
  <c r="P96" i="4" s="1"/>
  <c r="S95" i="4" a="1"/>
  <c r="S95" i="4" s="1"/>
  <c r="Q95" i="4" a="1"/>
  <c r="Q95" i="4" s="1"/>
  <c r="P95" i="4" a="1"/>
  <c r="P95" i="4" s="1"/>
  <c r="S94" i="4" a="1"/>
  <c r="S94" i="4" s="1"/>
  <c r="Q94" i="4" a="1"/>
  <c r="Q94" i="4" s="1"/>
  <c r="P94" i="4" a="1"/>
  <c r="P94" i="4" s="1"/>
  <c r="S93" i="4" a="1"/>
  <c r="S93" i="4" s="1"/>
  <c r="Q93" i="4" a="1"/>
  <c r="Q93" i="4" s="1"/>
  <c r="P93" i="4" a="1"/>
  <c r="P93" i="4" s="1"/>
  <c r="S92" i="4" a="1"/>
  <c r="S92" i="4" s="1"/>
  <c r="Q92" i="4" a="1"/>
  <c r="Q92" i="4" s="1"/>
  <c r="P92" i="4" a="1"/>
  <c r="P92" i="4" s="1"/>
  <c r="S91" i="4" a="1"/>
  <c r="S91" i="4" s="1"/>
  <c r="Q91" i="4" a="1"/>
  <c r="Q91" i="4" s="1"/>
  <c r="P91" i="4" a="1"/>
  <c r="P91" i="4" s="1"/>
  <c r="S90" i="4" a="1"/>
  <c r="S90" i="4" s="1"/>
  <c r="Q90" i="4" a="1"/>
  <c r="Q90" i="4" s="1"/>
  <c r="P90" i="4" a="1"/>
  <c r="P90" i="4" s="1"/>
  <c r="S89" i="4" a="1"/>
  <c r="S89" i="4" s="1"/>
  <c r="Q89" i="4" a="1"/>
  <c r="Q89" i="4" s="1"/>
  <c r="P89" i="4" a="1"/>
  <c r="P89" i="4" s="1"/>
  <c r="S88" i="4" a="1"/>
  <c r="S88" i="4" s="1"/>
  <c r="Q88" i="4" a="1"/>
  <c r="Q88" i="4" s="1"/>
  <c r="P88" i="4" a="1"/>
  <c r="P88" i="4" s="1"/>
  <c r="S87" i="4" a="1"/>
  <c r="S87" i="4" s="1"/>
  <c r="Q87" i="4" a="1"/>
  <c r="Q87" i="4" s="1"/>
  <c r="P87" i="4" a="1"/>
  <c r="P87" i="4" s="1"/>
  <c r="S86" i="4" a="1"/>
  <c r="S86" i="4" s="1"/>
  <c r="Q86" i="4" a="1"/>
  <c r="Q86" i="4" s="1"/>
  <c r="P86" i="4" a="1"/>
  <c r="P86" i="4" s="1"/>
  <c r="S85" i="4" a="1"/>
  <c r="S85" i="4" s="1"/>
  <c r="Q85" i="4" a="1"/>
  <c r="Q85" i="4" s="1"/>
  <c r="P85" i="4" a="1"/>
  <c r="P85" i="4" s="1"/>
  <c r="S84" i="4" a="1"/>
  <c r="S84" i="4" s="1"/>
  <c r="Q84" i="4" a="1"/>
  <c r="Q84" i="4" s="1"/>
  <c r="P84" i="4" a="1"/>
  <c r="P84" i="4" s="1"/>
  <c r="S83" i="4" a="1"/>
  <c r="S83" i="4" s="1"/>
  <c r="Q83" i="4" a="1"/>
  <c r="Q83" i="4" s="1"/>
  <c r="P83" i="4" a="1"/>
  <c r="P83" i="4" s="1"/>
  <c r="S82" i="4" a="1"/>
  <c r="S82" i="4" s="1"/>
  <c r="Q82" i="4" a="1"/>
  <c r="Q82" i="4" s="1"/>
  <c r="P82" i="4" a="1"/>
  <c r="P82" i="4" s="1"/>
  <c r="S81" i="4" a="1"/>
  <c r="S81" i="4" s="1"/>
  <c r="Q81" i="4" a="1"/>
  <c r="Q81" i="4" s="1"/>
  <c r="P81" i="4" a="1"/>
  <c r="P81" i="4" s="1"/>
  <c r="S80" i="4" a="1"/>
  <c r="S80" i="4" s="1"/>
  <c r="Q80" i="4" a="1"/>
  <c r="Q80" i="4" s="1"/>
  <c r="P80" i="4" a="1"/>
  <c r="P80" i="4" s="1"/>
  <c r="S79" i="4" a="1"/>
  <c r="S79" i="4" s="1"/>
  <c r="Q79" i="4" a="1"/>
  <c r="Q79" i="4" s="1"/>
  <c r="P79" i="4" a="1"/>
  <c r="P79" i="4" s="1"/>
  <c r="S78" i="4" a="1"/>
  <c r="S78" i="4" s="1"/>
  <c r="Q78" i="4" a="1"/>
  <c r="Q78" i="4" s="1"/>
  <c r="P78" i="4" a="1"/>
  <c r="P78" i="4" s="1"/>
  <c r="S77" i="4" a="1"/>
  <c r="S77" i="4" s="1"/>
  <c r="Q77" i="4" a="1"/>
  <c r="Q77" i="4" s="1"/>
  <c r="P77" i="4" a="1"/>
  <c r="P77" i="4" s="1"/>
  <c r="S76" i="4" a="1"/>
  <c r="S76" i="4" s="1"/>
  <c r="Q76" i="4" a="1"/>
  <c r="Q76" i="4" s="1"/>
  <c r="P76" i="4" a="1"/>
  <c r="P76" i="4" s="1"/>
  <c r="S75" i="4" a="1"/>
  <c r="S75" i="4" s="1"/>
  <c r="Q75" i="4" a="1"/>
  <c r="Q75" i="4" s="1"/>
  <c r="P75" i="4" a="1"/>
  <c r="P75" i="4" s="1"/>
  <c r="S74" i="4" a="1"/>
  <c r="S74" i="4" s="1"/>
  <c r="Q74" i="4" a="1"/>
  <c r="Q74" i="4" s="1"/>
  <c r="P74" i="4" a="1"/>
  <c r="P74" i="4" s="1"/>
  <c r="S73" i="4" a="1"/>
  <c r="S73" i="4" s="1"/>
  <c r="Q73" i="4" a="1"/>
  <c r="Q73" i="4" s="1"/>
  <c r="P73" i="4" a="1"/>
  <c r="P73" i="4" s="1"/>
  <c r="S72" i="4" a="1"/>
  <c r="S72" i="4" s="1"/>
  <c r="Q72" i="4" a="1"/>
  <c r="Q72" i="4" s="1"/>
  <c r="P72" i="4" a="1"/>
  <c r="P72" i="4" s="1"/>
  <c r="S71" i="4" a="1"/>
  <c r="S71" i="4" s="1"/>
  <c r="Q71" i="4" a="1"/>
  <c r="Q71" i="4" s="1"/>
  <c r="P71" i="4" a="1"/>
  <c r="P71" i="4" s="1"/>
  <c r="S70" i="4" a="1"/>
  <c r="S70" i="4" s="1"/>
  <c r="Q70" i="4" a="1"/>
  <c r="Q70" i="4" s="1"/>
  <c r="P70" i="4" a="1"/>
  <c r="P70" i="4" s="1"/>
  <c r="S69" i="4" a="1"/>
  <c r="S69" i="4" s="1"/>
  <c r="Q69" i="4" a="1"/>
  <c r="Q69" i="4" s="1"/>
  <c r="P69" i="4" a="1"/>
  <c r="P69" i="4" s="1"/>
  <c r="S68" i="4" a="1"/>
  <c r="S68" i="4" s="1"/>
  <c r="Q68" i="4" a="1"/>
  <c r="Q68" i="4" s="1"/>
  <c r="P68" i="4" a="1"/>
  <c r="P68" i="4" s="1"/>
  <c r="S67" i="4" a="1"/>
  <c r="S67" i="4" s="1"/>
  <c r="Q67" i="4" a="1"/>
  <c r="Q67" i="4" s="1"/>
  <c r="P67" i="4" a="1"/>
  <c r="P67" i="4" s="1"/>
  <c r="S66" i="4" a="1"/>
  <c r="S66" i="4" s="1"/>
  <c r="Q66" i="4" a="1"/>
  <c r="Q66" i="4" s="1"/>
  <c r="P66" i="4" a="1"/>
  <c r="P66" i="4" s="1"/>
  <c r="S65" i="4" a="1"/>
  <c r="S65" i="4" s="1"/>
  <c r="Q65" i="4" a="1"/>
  <c r="Q65" i="4" s="1"/>
  <c r="P65" i="4" a="1"/>
  <c r="P65" i="4" s="1"/>
  <c r="S64" i="4" a="1"/>
  <c r="S64" i="4" s="1"/>
  <c r="Q64" i="4"/>
  <c r="Q64" i="4" a="1"/>
  <c r="P64" i="4" a="1"/>
  <c r="P64" i="4" s="1"/>
  <c r="S63" i="4" a="1"/>
  <c r="S63" i="4" s="1"/>
  <c r="Q63" i="4" a="1"/>
  <c r="Q63" i="4" s="1"/>
  <c r="P63" i="4" a="1"/>
  <c r="P63" i="4" s="1"/>
  <c r="S62" i="4" a="1"/>
  <c r="S62" i="4" s="1"/>
  <c r="Q62" i="4" a="1"/>
  <c r="Q62" i="4" s="1"/>
  <c r="P62" i="4" a="1"/>
  <c r="P62" i="4" s="1"/>
  <c r="S61" i="4" a="1"/>
  <c r="S61" i="4" s="1"/>
  <c r="Q61" i="4" a="1"/>
  <c r="Q61" i="4" s="1"/>
  <c r="P61" i="4" a="1"/>
  <c r="P61" i="4" s="1"/>
  <c r="S60" i="4" a="1"/>
  <c r="S60" i="4" s="1"/>
  <c r="Q60" i="4" a="1"/>
  <c r="Q60" i="4" s="1"/>
  <c r="P60" i="4" a="1"/>
  <c r="P60" i="4" s="1"/>
  <c r="S59" i="4" a="1"/>
  <c r="S59" i="4" s="1"/>
  <c r="Q59" i="4" a="1"/>
  <c r="Q59" i="4" s="1"/>
  <c r="P59" i="4" a="1"/>
  <c r="P59" i="4" s="1"/>
  <c r="S58" i="4" a="1"/>
  <c r="S58" i="4" s="1"/>
  <c r="Q58" i="4" a="1"/>
  <c r="Q58" i="4" s="1"/>
  <c r="P58" i="4" a="1"/>
  <c r="P58" i="4" s="1"/>
  <c r="S57" i="4" a="1"/>
  <c r="S57" i="4" s="1"/>
  <c r="Q57" i="4" a="1"/>
  <c r="Q57" i="4" s="1"/>
  <c r="P57" i="4" a="1"/>
  <c r="P57" i="4" s="1"/>
  <c r="S56" i="4" a="1"/>
  <c r="S56" i="4" s="1"/>
  <c r="Q56" i="4" a="1"/>
  <c r="Q56" i="4" s="1"/>
  <c r="P56" i="4" a="1"/>
  <c r="P56" i="4" s="1"/>
  <c r="S55" i="4" a="1"/>
  <c r="S55" i="4" s="1"/>
  <c r="Q55" i="4" a="1"/>
  <c r="Q55" i="4" s="1"/>
  <c r="P55" i="4" a="1"/>
  <c r="P55" i="4" s="1"/>
  <c r="S54" i="4" a="1"/>
  <c r="S54" i="4" s="1"/>
  <c r="Q54" i="4" a="1"/>
  <c r="Q54" i="4" s="1"/>
  <c r="P54" i="4" a="1"/>
  <c r="P54" i="4" s="1"/>
  <c r="S53" i="4" a="1"/>
  <c r="S53" i="4" s="1"/>
  <c r="Q53" i="4" a="1"/>
  <c r="Q53" i="4" s="1"/>
  <c r="P53" i="4" a="1"/>
  <c r="P53" i="4" s="1"/>
  <c r="S52" i="4" a="1"/>
  <c r="S52" i="4" s="1"/>
  <c r="Q52" i="4" a="1"/>
  <c r="Q52" i="4" s="1"/>
  <c r="P52" i="4" a="1"/>
  <c r="P52" i="4" s="1"/>
  <c r="S51" i="4" a="1"/>
  <c r="S51" i="4" s="1"/>
  <c r="Q51" i="4" a="1"/>
  <c r="Q51" i="4" s="1"/>
  <c r="P51" i="4" a="1"/>
  <c r="P51" i="4" s="1"/>
  <c r="S50" i="4" a="1"/>
  <c r="S50" i="4" s="1"/>
  <c r="Q50" i="4" a="1"/>
  <c r="Q50" i="4" s="1"/>
  <c r="P50" i="4" a="1"/>
  <c r="P50" i="4" s="1"/>
  <c r="S49" i="4" a="1"/>
  <c r="S49" i="4" s="1"/>
  <c r="Q49" i="4" a="1"/>
  <c r="Q49" i="4" s="1"/>
  <c r="P49" i="4" a="1"/>
  <c r="P49" i="4" s="1"/>
  <c r="S48" i="4" a="1"/>
  <c r="S48" i="4" s="1"/>
  <c r="Q48" i="4" a="1"/>
  <c r="Q48" i="4" s="1"/>
  <c r="P48" i="4" a="1"/>
  <c r="P48" i="4" s="1"/>
  <c r="S47" i="4" a="1"/>
  <c r="S47" i="4" s="1"/>
  <c r="Q47" i="4" a="1"/>
  <c r="Q47" i="4" s="1"/>
  <c r="P47" i="4" a="1"/>
  <c r="P47" i="4" s="1"/>
  <c r="S46" i="4" a="1"/>
  <c r="S46" i="4" s="1"/>
  <c r="Q46" i="4" a="1"/>
  <c r="Q46" i="4" s="1"/>
  <c r="P46" i="4" a="1"/>
  <c r="P46" i="4" s="1"/>
  <c r="S45" i="4" a="1"/>
  <c r="S45" i="4" s="1"/>
  <c r="Q45" i="4" a="1"/>
  <c r="Q45" i="4" s="1"/>
  <c r="P45" i="4" a="1"/>
  <c r="P45" i="4" s="1"/>
  <c r="S44" i="4" a="1"/>
  <c r="S44" i="4" s="1"/>
  <c r="Q44" i="4" a="1"/>
  <c r="Q44" i="4" s="1"/>
  <c r="P44" i="4" a="1"/>
  <c r="P44" i="4" s="1"/>
  <c r="S43" i="4" a="1"/>
  <c r="S43" i="4" s="1"/>
  <c r="Q43" i="4" a="1"/>
  <c r="Q43" i="4" s="1"/>
  <c r="P43" i="4" a="1"/>
  <c r="P43" i="4" s="1"/>
  <c r="S42" i="4" a="1"/>
  <c r="S42" i="4" s="1"/>
  <c r="Q42" i="4" a="1"/>
  <c r="Q42" i="4" s="1"/>
  <c r="P42" i="4" a="1"/>
  <c r="P42" i="4" s="1"/>
  <c r="S41" i="4" a="1"/>
  <c r="S41" i="4" s="1"/>
  <c r="Q41" i="4" a="1"/>
  <c r="Q41" i="4" s="1"/>
  <c r="P41" i="4" a="1"/>
  <c r="P41" i="4" s="1"/>
  <c r="S40" i="4" a="1"/>
  <c r="S40" i="4" s="1"/>
  <c r="Q40" i="4" a="1"/>
  <c r="Q40" i="4" s="1"/>
  <c r="P40" i="4" a="1"/>
  <c r="P40" i="4" s="1"/>
  <c r="S39" i="4" a="1"/>
  <c r="S39" i="4" s="1"/>
  <c r="Q39" i="4" a="1"/>
  <c r="Q39" i="4" s="1"/>
  <c r="P39" i="4" a="1"/>
  <c r="P39" i="4" s="1"/>
  <c r="S38" i="4" a="1"/>
  <c r="S38" i="4" s="1"/>
  <c r="Q38" i="4" a="1"/>
  <c r="Q38" i="4" s="1"/>
  <c r="P38" i="4" a="1"/>
  <c r="P38" i="4" s="1"/>
  <c r="S37" i="4" a="1"/>
  <c r="S37" i="4" s="1"/>
  <c r="Q37" i="4" a="1"/>
  <c r="Q37" i="4" s="1"/>
  <c r="P37" i="4" a="1"/>
  <c r="P37" i="4" s="1"/>
  <c r="S36" i="4" a="1"/>
  <c r="S36" i="4" s="1"/>
  <c r="Q36" i="4" a="1"/>
  <c r="Q36" i="4" s="1"/>
  <c r="P36" i="4" a="1"/>
  <c r="P36" i="4" s="1"/>
  <c r="S35" i="4" a="1"/>
  <c r="S35" i="4" s="1"/>
  <c r="Q35" i="4" a="1"/>
  <c r="Q35" i="4" s="1"/>
  <c r="P35" i="4" a="1"/>
  <c r="P35" i="4" s="1"/>
  <c r="S34" i="4" a="1"/>
  <c r="S34" i="4" s="1"/>
  <c r="Q34" i="4" a="1"/>
  <c r="Q34" i="4" s="1"/>
  <c r="P34" i="4" a="1"/>
  <c r="P34" i="4" s="1"/>
  <c r="S33" i="4" a="1"/>
  <c r="S33" i="4" s="1"/>
  <c r="Q33" i="4" a="1"/>
  <c r="Q33" i="4" s="1"/>
  <c r="P33" i="4" a="1"/>
  <c r="P33" i="4" s="1"/>
  <c r="S32" i="4" a="1"/>
  <c r="S32" i="4" s="1"/>
  <c r="Q32" i="4" a="1"/>
  <c r="Q32" i="4" s="1"/>
  <c r="P32" i="4" a="1"/>
  <c r="P32" i="4" s="1"/>
  <c r="S31" i="4" a="1"/>
  <c r="S31" i="4" s="1"/>
  <c r="Q31" i="4" a="1"/>
  <c r="Q31" i="4" s="1"/>
  <c r="P31" i="4" a="1"/>
  <c r="P31" i="4" s="1"/>
  <c r="S30" i="4" a="1"/>
  <c r="S30" i="4" s="1"/>
  <c r="Q30" i="4" a="1"/>
  <c r="Q30" i="4" s="1"/>
  <c r="P30" i="4" a="1"/>
  <c r="P30" i="4" s="1"/>
  <c r="S29" i="4" a="1"/>
  <c r="S29" i="4" s="1"/>
  <c r="Q29" i="4" a="1"/>
  <c r="Q29" i="4" s="1"/>
  <c r="P29" i="4" a="1"/>
  <c r="P29" i="4" s="1"/>
  <c r="S28" i="4" a="1"/>
  <c r="S28" i="4" s="1"/>
  <c r="Q28" i="4" a="1"/>
  <c r="Q28" i="4" s="1"/>
  <c r="P28" i="4" a="1"/>
  <c r="P28" i="4" s="1"/>
  <c r="S27" i="4" a="1"/>
  <c r="S27" i="4" s="1"/>
  <c r="Q27" i="4" a="1"/>
  <c r="Q27" i="4" s="1"/>
  <c r="P27" i="4" a="1"/>
  <c r="P27" i="4" s="1"/>
  <c r="S26" i="4" a="1"/>
  <c r="S26" i="4" s="1"/>
  <c r="Q26" i="4" a="1"/>
  <c r="Q26" i="4" s="1"/>
  <c r="P26" i="4" a="1"/>
  <c r="P26" i="4" s="1"/>
  <c r="S25" i="4" a="1"/>
  <c r="S25" i="4" s="1"/>
  <c r="Q25" i="4" a="1"/>
  <c r="Q25" i="4" s="1"/>
  <c r="P25" i="4" a="1"/>
  <c r="P25" i="4" s="1"/>
  <c r="S24" i="4" a="1"/>
  <c r="S24" i="4" s="1"/>
  <c r="Q24" i="4" a="1"/>
  <c r="Q24" i="4" s="1"/>
  <c r="P24" i="4" a="1"/>
  <c r="P24" i="4" s="1"/>
  <c r="S23" i="4" a="1"/>
  <c r="S23" i="4" s="1"/>
  <c r="Q23" i="4" a="1"/>
  <c r="Q23" i="4" s="1"/>
  <c r="P23" i="4" a="1"/>
  <c r="P23" i="4" s="1"/>
  <c r="S22" i="4" a="1"/>
  <c r="S22" i="4" s="1"/>
  <c r="Q22" i="4" a="1"/>
  <c r="Q22" i="4" s="1"/>
  <c r="P22" i="4" a="1"/>
  <c r="P22" i="4" s="1"/>
  <c r="S21" i="4" a="1"/>
  <c r="S21" i="4" s="1"/>
  <c r="Q21" i="4" a="1"/>
  <c r="Q21" i="4" s="1"/>
  <c r="P21" i="4" a="1"/>
  <c r="P21" i="4" s="1"/>
  <c r="S20" i="4" a="1"/>
  <c r="S20" i="4" s="1"/>
  <c r="Q20" i="4" a="1"/>
  <c r="Q20" i="4" s="1"/>
  <c r="P20" i="4" a="1"/>
  <c r="P20" i="4" s="1"/>
  <c r="S19" i="4" a="1"/>
  <c r="S19" i="4" s="1"/>
  <c r="Q19" i="4" a="1"/>
  <c r="Q19" i="4" s="1"/>
  <c r="P19" i="4" a="1"/>
  <c r="P19" i="4" s="1"/>
  <c r="S18" i="4" a="1"/>
  <c r="S18" i="4" s="1"/>
  <c r="Q18" i="4" a="1"/>
  <c r="Q18" i="4" s="1"/>
  <c r="P18" i="4" a="1"/>
  <c r="P18" i="4" s="1"/>
  <c r="S17" i="4" a="1"/>
  <c r="S17" i="4" s="1"/>
  <c r="Q17" i="4" a="1"/>
  <c r="Q17" i="4" s="1"/>
  <c r="P17" i="4" a="1"/>
  <c r="P17" i="4" s="1"/>
  <c r="S16" i="4" a="1"/>
  <c r="S16" i="4" s="1"/>
  <c r="Q16" i="4" a="1"/>
  <c r="Q16" i="4" s="1"/>
  <c r="P16" i="4" a="1"/>
  <c r="P16" i="4" s="1"/>
  <c r="S15" i="4" a="1"/>
  <c r="S15" i="4" s="1"/>
  <c r="Q15" i="4" a="1"/>
  <c r="Q15" i="4" s="1"/>
  <c r="P15" i="4" a="1"/>
  <c r="P15" i="4" s="1"/>
  <c r="S14" i="4" a="1"/>
  <c r="S14" i="4" s="1"/>
  <c r="Q14" i="4" a="1"/>
  <c r="Q14" i="4" s="1"/>
  <c r="P14" i="4"/>
  <c r="P14" i="4" a="1"/>
  <c r="S13" i="4" a="1"/>
  <c r="S13" i="4" s="1"/>
  <c r="Q13" i="4" a="1"/>
  <c r="Q13" i="4" s="1"/>
  <c r="P13" i="4" a="1"/>
  <c r="P13" i="4" s="1"/>
  <c r="S12" i="4" a="1"/>
  <c r="S12" i="4" s="1"/>
  <c r="Q12" i="4" a="1"/>
  <c r="Q12" i="4" s="1"/>
  <c r="P12" i="4" a="1"/>
  <c r="P12" i="4" s="1"/>
  <c r="S11" i="4" a="1"/>
  <c r="S11" i="4" s="1"/>
  <c r="Q11" i="4" a="1"/>
  <c r="Q11" i="4" s="1"/>
  <c r="P11" i="4" a="1"/>
  <c r="P11" i="4" s="1"/>
  <c r="S10" i="4" a="1"/>
  <c r="S10" i="4" s="1"/>
  <c r="Q10" i="4" a="1"/>
  <c r="Q10" i="4" s="1"/>
  <c r="P10" i="4" a="1"/>
  <c r="P10" i="4" s="1"/>
  <c r="S9" i="4" a="1"/>
  <c r="S9" i="4" s="1"/>
  <c r="Q9" i="4" a="1"/>
  <c r="Q9" i="4" s="1"/>
  <c r="P9" i="4" a="1"/>
  <c r="P9" i="4" s="1"/>
  <c r="S8" i="4" a="1"/>
  <c r="S8" i="4" s="1"/>
  <c r="Q8" i="4" a="1"/>
  <c r="Q8" i="4" s="1"/>
  <c r="P8" i="4" a="1"/>
  <c r="P8" i="4" s="1"/>
  <c r="S7" i="4" a="1"/>
  <c r="S7" i="4" s="1"/>
  <c r="Q7" i="4" a="1"/>
  <c r="Q7" i="4" s="1"/>
  <c r="P7" i="4" a="1"/>
  <c r="P7" i="4" s="1"/>
  <c r="M136" i="3" a="1"/>
  <c r="M136" i="3" s="1"/>
  <c r="L136" i="3" a="1"/>
  <c r="L136" i="3" s="1"/>
  <c r="I136" i="3"/>
  <c r="M135" i="3" a="1"/>
  <c r="M135" i="3" s="1"/>
  <c r="L135" i="3" a="1"/>
  <c r="L135" i="3" s="1"/>
  <c r="I135" i="3"/>
  <c r="M134" i="3" a="1"/>
  <c r="M134" i="3" s="1"/>
  <c r="L134" i="3" a="1"/>
  <c r="L134" i="3" s="1"/>
  <c r="I134" i="3"/>
  <c r="M133" i="3" a="1"/>
  <c r="M133" i="3" s="1"/>
  <c r="L133" i="3" a="1"/>
  <c r="L133" i="3" s="1"/>
  <c r="I133" i="3"/>
  <c r="M132" i="3" a="1"/>
  <c r="M132" i="3" s="1"/>
  <c r="L132" i="3" a="1"/>
  <c r="L132" i="3" s="1"/>
  <c r="I132" i="3"/>
  <c r="M131" i="3" a="1"/>
  <c r="M131" i="3" s="1"/>
  <c r="L131" i="3" a="1"/>
  <c r="L131" i="3" s="1"/>
  <c r="I131" i="3"/>
  <c r="M130" i="3" a="1"/>
  <c r="M130" i="3" s="1"/>
  <c r="L130" i="3" a="1"/>
  <c r="L130" i="3" s="1"/>
  <c r="I130" i="3"/>
  <c r="M129" i="3" a="1"/>
  <c r="M129" i="3" s="1"/>
  <c r="L129" i="3" a="1"/>
  <c r="L129" i="3" s="1"/>
  <c r="I129" i="3"/>
  <c r="M128" i="3" a="1"/>
  <c r="M128" i="3" s="1"/>
  <c r="L128" i="3" a="1"/>
  <c r="L128" i="3" s="1"/>
  <c r="I128" i="3"/>
  <c r="M127" i="3" a="1"/>
  <c r="M127" i="3" s="1"/>
  <c r="L127" i="3" a="1"/>
  <c r="L127" i="3" s="1"/>
  <c r="I127" i="3"/>
  <c r="M126" i="3" a="1"/>
  <c r="M126" i="3" s="1"/>
  <c r="L126" i="3" a="1"/>
  <c r="L126" i="3" s="1"/>
  <c r="I126" i="3"/>
  <c r="M125" i="3" a="1"/>
  <c r="M125" i="3" s="1"/>
  <c r="L125" i="3" a="1"/>
  <c r="L125" i="3" s="1"/>
  <c r="I125" i="3"/>
  <c r="M124" i="3" a="1"/>
  <c r="M124" i="3" s="1"/>
  <c r="L124" i="3" a="1"/>
  <c r="L124" i="3" s="1"/>
  <c r="I124" i="3"/>
  <c r="M123" i="3" a="1"/>
  <c r="M123" i="3" s="1"/>
  <c r="L123" i="3" a="1"/>
  <c r="L123" i="3" s="1"/>
  <c r="I123" i="3"/>
  <c r="M122" i="3" a="1"/>
  <c r="M122" i="3" s="1"/>
  <c r="L122" i="3" a="1"/>
  <c r="L122" i="3" s="1"/>
  <c r="I122" i="3"/>
  <c r="M121" i="3" a="1"/>
  <c r="M121" i="3" s="1"/>
  <c r="L121" i="3" a="1"/>
  <c r="L121" i="3" s="1"/>
  <c r="I121" i="3"/>
  <c r="M120" i="3" a="1"/>
  <c r="M120" i="3" s="1"/>
  <c r="L120" i="3" a="1"/>
  <c r="L120" i="3" s="1"/>
  <c r="I120" i="3"/>
  <c r="M119" i="3" a="1"/>
  <c r="M119" i="3" s="1"/>
  <c r="L119" i="3" a="1"/>
  <c r="L119" i="3" s="1"/>
  <c r="I119" i="3"/>
  <c r="M118" i="3" a="1"/>
  <c r="M118" i="3" s="1"/>
  <c r="L118" i="3" a="1"/>
  <c r="L118" i="3" s="1"/>
  <c r="I118" i="3"/>
  <c r="M117" i="3" a="1"/>
  <c r="M117" i="3" s="1"/>
  <c r="L117" i="3" a="1"/>
  <c r="L117" i="3" s="1"/>
  <c r="I117" i="3"/>
  <c r="M116" i="3" a="1"/>
  <c r="M116" i="3" s="1"/>
  <c r="L116" i="3" a="1"/>
  <c r="L116" i="3" s="1"/>
  <c r="I116" i="3"/>
  <c r="M115" i="3" a="1"/>
  <c r="M115" i="3" s="1"/>
  <c r="L115" i="3" a="1"/>
  <c r="L115" i="3" s="1"/>
  <c r="I115" i="3"/>
  <c r="M114" i="3" a="1"/>
  <c r="M114" i="3" s="1"/>
  <c r="L114" i="3" a="1"/>
  <c r="L114" i="3" s="1"/>
  <c r="I114" i="3"/>
  <c r="M113" i="3" a="1"/>
  <c r="M113" i="3" s="1"/>
  <c r="L113" i="3" a="1"/>
  <c r="L113" i="3" s="1"/>
  <c r="I113" i="3"/>
  <c r="M112" i="3" a="1"/>
  <c r="M112" i="3" s="1"/>
  <c r="L112" i="3" a="1"/>
  <c r="L112" i="3" s="1"/>
  <c r="I112" i="3"/>
  <c r="M111" i="3" a="1"/>
  <c r="M111" i="3" s="1"/>
  <c r="L111" i="3" a="1"/>
  <c r="L111" i="3" s="1"/>
  <c r="I111" i="3"/>
  <c r="M110" i="3" a="1"/>
  <c r="M110" i="3" s="1"/>
  <c r="L110" i="3"/>
  <c r="L110" i="3" a="1"/>
  <c r="I110" i="3"/>
  <c r="M109" i="3" a="1"/>
  <c r="M109" i="3" s="1"/>
  <c r="L109" i="3" a="1"/>
  <c r="L109" i="3" s="1"/>
  <c r="I109" i="3"/>
  <c r="M108" i="3" a="1"/>
  <c r="M108" i="3" s="1"/>
  <c r="L108" i="3" a="1"/>
  <c r="L108" i="3" s="1"/>
  <c r="I108" i="3"/>
  <c r="M107" i="3" a="1"/>
  <c r="M107" i="3" s="1"/>
  <c r="L107" i="3" a="1"/>
  <c r="L107" i="3" s="1"/>
  <c r="I107" i="3"/>
  <c r="M106" i="3" a="1"/>
  <c r="M106" i="3" s="1"/>
  <c r="L106" i="3" a="1"/>
  <c r="L106" i="3" s="1"/>
  <c r="I106" i="3"/>
  <c r="M105" i="3" a="1"/>
  <c r="M105" i="3" s="1"/>
  <c r="L105" i="3" a="1"/>
  <c r="L105" i="3" s="1"/>
  <c r="I105" i="3"/>
  <c r="M104" i="3" a="1"/>
  <c r="M104" i="3" s="1"/>
  <c r="L104" i="3" a="1"/>
  <c r="L104" i="3" s="1"/>
  <c r="I104" i="3"/>
  <c r="M103" i="3" a="1"/>
  <c r="M103" i="3" s="1"/>
  <c r="L103" i="3" a="1"/>
  <c r="L103" i="3" s="1"/>
  <c r="I103" i="3"/>
  <c r="M102" i="3" a="1"/>
  <c r="M102" i="3" s="1"/>
  <c r="L102" i="3" a="1"/>
  <c r="L102" i="3" s="1"/>
  <c r="I102" i="3"/>
  <c r="M101" i="3" a="1"/>
  <c r="M101" i="3" s="1"/>
  <c r="L101" i="3" a="1"/>
  <c r="L101" i="3" s="1"/>
  <c r="I101" i="3"/>
  <c r="M100" i="3"/>
  <c r="M100" i="3" a="1"/>
  <c r="L100" i="3" a="1"/>
  <c r="L100" i="3" s="1"/>
  <c r="I100" i="3"/>
  <c r="M99" i="3" a="1"/>
  <c r="M99" i="3" s="1"/>
  <c r="L99" i="3"/>
  <c r="L99" i="3" a="1"/>
  <c r="I99" i="3"/>
  <c r="M98" i="3" a="1"/>
  <c r="M98" i="3" s="1"/>
  <c r="L98" i="3" a="1"/>
  <c r="L98" i="3" s="1"/>
  <c r="I98" i="3"/>
  <c r="M97" i="3" a="1"/>
  <c r="M97" i="3" s="1"/>
  <c r="L97" i="3" a="1"/>
  <c r="L97" i="3" s="1"/>
  <c r="I97" i="3"/>
  <c r="M96" i="3" a="1"/>
  <c r="M96" i="3" s="1"/>
  <c r="L96" i="3" a="1"/>
  <c r="L96" i="3" s="1"/>
  <c r="I96" i="3"/>
  <c r="M95" i="3" a="1"/>
  <c r="M95" i="3" s="1"/>
  <c r="L95" i="3" a="1"/>
  <c r="L95" i="3" s="1"/>
  <c r="I95" i="3"/>
  <c r="M94" i="3" a="1"/>
  <c r="M94" i="3" s="1"/>
  <c r="L94" i="3" a="1"/>
  <c r="L94" i="3" s="1"/>
  <c r="I94" i="3"/>
  <c r="M93" i="3" a="1"/>
  <c r="M93" i="3" s="1"/>
  <c r="L93" i="3" a="1"/>
  <c r="L93" i="3" s="1"/>
  <c r="I93" i="3"/>
  <c r="M92" i="3" a="1"/>
  <c r="M92" i="3" s="1"/>
  <c r="L92" i="3" a="1"/>
  <c r="L92" i="3" s="1"/>
  <c r="I92" i="3"/>
  <c r="M91" i="3" a="1"/>
  <c r="M91" i="3" s="1"/>
  <c r="L91" i="3" a="1"/>
  <c r="L91" i="3" s="1"/>
  <c r="I91" i="3"/>
  <c r="M90" i="3" a="1"/>
  <c r="M90" i="3" s="1"/>
  <c r="L90" i="3" a="1"/>
  <c r="L90" i="3" s="1"/>
  <c r="I90" i="3"/>
  <c r="M89" i="3" a="1"/>
  <c r="M89" i="3" s="1"/>
  <c r="L89" i="3" a="1"/>
  <c r="L89" i="3" s="1"/>
  <c r="I89" i="3"/>
  <c r="M88" i="3" a="1"/>
  <c r="M88" i="3" s="1"/>
  <c r="L88" i="3" a="1"/>
  <c r="L88" i="3" s="1"/>
  <c r="I88" i="3"/>
  <c r="M87" i="3" a="1"/>
  <c r="M87" i="3" s="1"/>
  <c r="L87" i="3" a="1"/>
  <c r="L87" i="3" s="1"/>
  <c r="I87" i="3"/>
  <c r="M86" i="3" a="1"/>
  <c r="M86" i="3" s="1"/>
  <c r="L86" i="3" a="1"/>
  <c r="L86" i="3" s="1"/>
  <c r="I86" i="3"/>
  <c r="M85" i="3" a="1"/>
  <c r="M85" i="3" s="1"/>
  <c r="L85" i="3" a="1"/>
  <c r="L85" i="3" s="1"/>
  <c r="I85" i="3"/>
  <c r="M84" i="3" a="1"/>
  <c r="M84" i="3" s="1"/>
  <c r="L84" i="3" a="1"/>
  <c r="L84" i="3" s="1"/>
  <c r="I84" i="3"/>
  <c r="M83" i="3" a="1"/>
  <c r="M83" i="3" s="1"/>
  <c r="L83" i="3" a="1"/>
  <c r="L83" i="3" s="1"/>
  <c r="I83" i="3"/>
  <c r="M82" i="3" a="1"/>
  <c r="M82" i="3" s="1"/>
  <c r="L82" i="3" a="1"/>
  <c r="L82" i="3" s="1"/>
  <c r="I82" i="3"/>
  <c r="M81" i="3" a="1"/>
  <c r="M81" i="3" s="1"/>
  <c r="L81" i="3" a="1"/>
  <c r="L81" i="3" s="1"/>
  <c r="I81" i="3"/>
  <c r="M80" i="3" a="1"/>
  <c r="M80" i="3" s="1"/>
  <c r="L80" i="3" a="1"/>
  <c r="L80" i="3" s="1"/>
  <c r="I80" i="3"/>
  <c r="M79" i="3" a="1"/>
  <c r="M79" i="3" s="1"/>
  <c r="L79" i="3" a="1"/>
  <c r="L79" i="3" s="1"/>
  <c r="I79" i="3"/>
  <c r="M78" i="3" a="1"/>
  <c r="M78" i="3" s="1"/>
  <c r="L78" i="3" a="1"/>
  <c r="L78" i="3" s="1"/>
  <c r="I78" i="3"/>
  <c r="M77" i="3" a="1"/>
  <c r="M77" i="3" s="1"/>
  <c r="L77" i="3" a="1"/>
  <c r="L77" i="3" s="1"/>
  <c r="I77" i="3"/>
  <c r="M76" i="3" a="1"/>
  <c r="M76" i="3" s="1"/>
  <c r="L76" i="3" a="1"/>
  <c r="L76" i="3" s="1"/>
  <c r="I76" i="3"/>
  <c r="M75" i="3" a="1"/>
  <c r="M75" i="3" s="1"/>
  <c r="L75" i="3" a="1"/>
  <c r="L75" i="3" s="1"/>
  <c r="I75" i="3"/>
  <c r="M74" i="3" a="1"/>
  <c r="M74" i="3" s="1"/>
  <c r="L74" i="3" a="1"/>
  <c r="L74" i="3" s="1"/>
  <c r="I74" i="3"/>
  <c r="M73" i="3" a="1"/>
  <c r="M73" i="3" s="1"/>
  <c r="L73" i="3" a="1"/>
  <c r="L73" i="3" s="1"/>
  <c r="I73" i="3"/>
  <c r="M72" i="3" a="1"/>
  <c r="M72" i="3" s="1"/>
  <c r="L72" i="3" a="1"/>
  <c r="L72" i="3" s="1"/>
  <c r="I72" i="3"/>
  <c r="M71" i="3"/>
  <c r="M71" i="3" a="1"/>
  <c r="L71" i="3" a="1"/>
  <c r="L71" i="3" s="1"/>
  <c r="I71" i="3"/>
  <c r="M70" i="3" a="1"/>
  <c r="M70" i="3" s="1"/>
  <c r="L70" i="3" a="1"/>
  <c r="L70" i="3" s="1"/>
  <c r="I70" i="3"/>
  <c r="M69" i="3" a="1"/>
  <c r="M69" i="3" s="1"/>
  <c r="L69" i="3" a="1"/>
  <c r="L69" i="3" s="1"/>
  <c r="I69" i="3"/>
  <c r="M68" i="3" a="1"/>
  <c r="M68" i="3" s="1"/>
  <c r="L68" i="3" a="1"/>
  <c r="L68" i="3" s="1"/>
  <c r="I68" i="3"/>
  <c r="M67" i="3"/>
  <c r="M67" i="3" a="1"/>
  <c r="L67" i="3" a="1"/>
  <c r="L67" i="3" s="1"/>
  <c r="I67" i="3"/>
  <c r="M66" i="3" a="1"/>
  <c r="M66" i="3" s="1"/>
  <c r="L66" i="3" a="1"/>
  <c r="L66" i="3" s="1"/>
  <c r="I66" i="3"/>
  <c r="M65" i="3" a="1"/>
  <c r="M65" i="3" s="1"/>
  <c r="L65" i="3" a="1"/>
  <c r="L65" i="3" s="1"/>
  <c r="I65" i="3"/>
  <c r="M64" i="3" a="1"/>
  <c r="M64" i="3" s="1"/>
  <c r="L64" i="3" a="1"/>
  <c r="L64" i="3" s="1"/>
  <c r="I64" i="3"/>
  <c r="M63" i="3" a="1"/>
  <c r="M63" i="3" s="1"/>
  <c r="L63" i="3" a="1"/>
  <c r="L63" i="3" s="1"/>
  <c r="I63" i="3"/>
  <c r="M62" i="3" a="1"/>
  <c r="M62" i="3" s="1"/>
  <c r="L62" i="3" a="1"/>
  <c r="L62" i="3" s="1"/>
  <c r="I62" i="3"/>
  <c r="M61" i="3" a="1"/>
  <c r="M61" i="3" s="1"/>
  <c r="L61" i="3" a="1"/>
  <c r="L61" i="3" s="1"/>
  <c r="I61" i="3"/>
  <c r="M60" i="3" a="1"/>
  <c r="M60" i="3" s="1"/>
  <c r="L60" i="3" a="1"/>
  <c r="L60" i="3" s="1"/>
  <c r="I60" i="3"/>
  <c r="M59" i="3" a="1"/>
  <c r="M59" i="3" s="1"/>
  <c r="L59" i="3" a="1"/>
  <c r="L59" i="3" s="1"/>
  <c r="I59" i="3"/>
  <c r="M58" i="3" a="1"/>
  <c r="M58" i="3" s="1"/>
  <c r="L58" i="3" a="1"/>
  <c r="L58" i="3" s="1"/>
  <c r="I58" i="3"/>
  <c r="M57" i="3" a="1"/>
  <c r="M57" i="3" s="1"/>
  <c r="L57" i="3" a="1"/>
  <c r="L57" i="3" s="1"/>
  <c r="I57" i="3"/>
  <c r="M56" i="3" a="1"/>
  <c r="M56" i="3" s="1"/>
  <c r="L56" i="3" a="1"/>
  <c r="L56" i="3" s="1"/>
  <c r="I56" i="3"/>
  <c r="M55" i="3" a="1"/>
  <c r="M55" i="3" s="1"/>
  <c r="L55" i="3" a="1"/>
  <c r="L55" i="3" s="1"/>
  <c r="I55" i="3"/>
  <c r="M54" i="3" a="1"/>
  <c r="M54" i="3" s="1"/>
  <c r="L54" i="3" a="1"/>
  <c r="L54" i="3" s="1"/>
  <c r="I54" i="3"/>
  <c r="M53" i="3" a="1"/>
  <c r="M53" i="3" s="1"/>
  <c r="L53" i="3" a="1"/>
  <c r="L53" i="3" s="1"/>
  <c r="I53" i="3"/>
  <c r="M52" i="3" a="1"/>
  <c r="M52" i="3" s="1"/>
  <c r="L52" i="3" a="1"/>
  <c r="L52" i="3" s="1"/>
  <c r="I52" i="3"/>
  <c r="M51" i="3" a="1"/>
  <c r="M51" i="3" s="1"/>
  <c r="L51" i="3" a="1"/>
  <c r="L51" i="3" s="1"/>
  <c r="I51" i="3"/>
  <c r="M50" i="3" a="1"/>
  <c r="M50" i="3" s="1"/>
  <c r="L50" i="3" a="1"/>
  <c r="L50" i="3" s="1"/>
  <c r="I50" i="3"/>
  <c r="M49" i="3" a="1"/>
  <c r="M49" i="3" s="1"/>
  <c r="L49" i="3" a="1"/>
  <c r="L49" i="3" s="1"/>
  <c r="I49" i="3"/>
  <c r="M48" i="3" a="1"/>
  <c r="M48" i="3" s="1"/>
  <c r="L48" i="3" a="1"/>
  <c r="L48" i="3" s="1"/>
  <c r="I48" i="3"/>
  <c r="M47" i="3" a="1"/>
  <c r="M47" i="3" s="1"/>
  <c r="L47" i="3" a="1"/>
  <c r="L47" i="3" s="1"/>
  <c r="I47" i="3"/>
  <c r="M46" i="3" a="1"/>
  <c r="M46" i="3" s="1"/>
  <c r="L46" i="3" a="1"/>
  <c r="L46" i="3" s="1"/>
  <c r="I46" i="3"/>
  <c r="M45" i="3" a="1"/>
  <c r="M45" i="3" s="1"/>
  <c r="L45" i="3"/>
  <c r="L45" i="3" a="1"/>
  <c r="I45" i="3"/>
  <c r="M44" i="3" a="1"/>
  <c r="M44" i="3" s="1"/>
  <c r="L44" i="3" a="1"/>
  <c r="L44" i="3" s="1"/>
  <c r="I44" i="3"/>
  <c r="M43" i="3" a="1"/>
  <c r="M43" i="3" s="1"/>
  <c r="L43" i="3" a="1"/>
  <c r="L43" i="3" s="1"/>
  <c r="I43" i="3"/>
  <c r="M42" i="3" a="1"/>
  <c r="M42" i="3" s="1"/>
  <c r="L42" i="3" a="1"/>
  <c r="L42" i="3" s="1"/>
  <c r="I42" i="3"/>
  <c r="M41" i="3" a="1"/>
  <c r="M41" i="3" s="1"/>
  <c r="L41" i="3" a="1"/>
  <c r="L41" i="3" s="1"/>
  <c r="I41" i="3"/>
  <c r="M40" i="3" a="1"/>
  <c r="M40" i="3" s="1"/>
  <c r="L40" i="3" a="1"/>
  <c r="L40" i="3" s="1"/>
  <c r="I40" i="3"/>
  <c r="M39" i="3" a="1"/>
  <c r="M39" i="3" s="1"/>
  <c r="L39" i="3" a="1"/>
  <c r="L39" i="3" s="1"/>
  <c r="I39" i="3"/>
  <c r="M38" i="3" a="1"/>
  <c r="M38" i="3" s="1"/>
  <c r="L38" i="3" a="1"/>
  <c r="L38" i="3" s="1"/>
  <c r="I38" i="3"/>
  <c r="M37" i="3"/>
  <c r="M37" i="3" a="1"/>
  <c r="L37" i="3" a="1"/>
  <c r="L37" i="3" s="1"/>
  <c r="I37" i="3"/>
  <c r="M36" i="3" a="1"/>
  <c r="M36" i="3" s="1"/>
  <c r="L36" i="3" a="1"/>
  <c r="L36" i="3" s="1"/>
  <c r="I36" i="3"/>
  <c r="M35" i="3" a="1"/>
  <c r="M35" i="3" s="1"/>
  <c r="L35" i="3" a="1"/>
  <c r="L35" i="3" s="1"/>
  <c r="I35" i="3"/>
  <c r="M34" i="3" a="1"/>
  <c r="M34" i="3" s="1"/>
  <c r="L34" i="3" a="1"/>
  <c r="L34" i="3" s="1"/>
  <c r="I34" i="3"/>
  <c r="M33" i="3" a="1"/>
  <c r="M33" i="3" s="1"/>
  <c r="L33" i="3" a="1"/>
  <c r="L33" i="3" s="1"/>
  <c r="I33" i="3"/>
  <c r="M32" i="3" a="1"/>
  <c r="M32" i="3" s="1"/>
  <c r="L32" i="3" a="1"/>
  <c r="L32" i="3" s="1"/>
  <c r="I32" i="3"/>
  <c r="M31" i="3" a="1"/>
  <c r="M31" i="3" s="1"/>
  <c r="L31" i="3" a="1"/>
  <c r="L31" i="3" s="1"/>
  <c r="I31" i="3"/>
  <c r="M30" i="3" a="1"/>
  <c r="M30" i="3" s="1"/>
  <c r="L30" i="3" a="1"/>
  <c r="L30" i="3" s="1"/>
  <c r="I30" i="3"/>
  <c r="M29" i="3" a="1"/>
  <c r="M29" i="3" s="1"/>
  <c r="L29" i="3" a="1"/>
  <c r="L29" i="3" s="1"/>
  <c r="I29" i="3"/>
  <c r="M28" i="3" a="1"/>
  <c r="M28" i="3" s="1"/>
  <c r="L28" i="3" a="1"/>
  <c r="L28" i="3" s="1"/>
  <c r="I28" i="3"/>
  <c r="M27" i="3" a="1"/>
  <c r="M27" i="3" s="1"/>
  <c r="L27" i="3" a="1"/>
  <c r="L27" i="3" s="1"/>
  <c r="I27" i="3"/>
  <c r="M26" i="3" a="1"/>
  <c r="M26" i="3" s="1"/>
  <c r="L26" i="3" a="1"/>
  <c r="L26" i="3" s="1"/>
  <c r="I26" i="3"/>
  <c r="M25" i="3"/>
  <c r="M25" i="3" a="1"/>
  <c r="L25" i="3" a="1"/>
  <c r="L25" i="3" s="1"/>
  <c r="I25" i="3"/>
  <c r="M24" i="3" a="1"/>
  <c r="M24" i="3" s="1"/>
  <c r="L24" i="3" a="1"/>
  <c r="L24" i="3" s="1"/>
  <c r="I24" i="3"/>
  <c r="M23" i="3" a="1"/>
  <c r="M23" i="3" s="1"/>
  <c r="L23" i="3"/>
  <c r="L23" i="3" a="1"/>
  <c r="I23" i="3"/>
  <c r="M22" i="3" a="1"/>
  <c r="M22" i="3" s="1"/>
  <c r="L22" i="3" a="1"/>
  <c r="L22" i="3" s="1"/>
  <c r="I22" i="3"/>
  <c r="M21" i="3" a="1"/>
  <c r="M21" i="3" s="1"/>
  <c r="L21" i="3"/>
  <c r="L21" i="3" a="1"/>
  <c r="I21" i="3"/>
  <c r="M20" i="3" a="1"/>
  <c r="M20" i="3" s="1"/>
  <c r="L20" i="3" a="1"/>
  <c r="L20" i="3" s="1"/>
  <c r="I20" i="3"/>
  <c r="M19" i="3" a="1"/>
  <c r="M19" i="3" s="1"/>
  <c r="L19" i="3"/>
  <c r="L19" i="3" a="1"/>
  <c r="I19" i="3"/>
  <c r="M18" i="3" a="1"/>
  <c r="M18" i="3" s="1"/>
  <c r="L18" i="3" a="1"/>
  <c r="L18" i="3" s="1"/>
  <c r="I18" i="3"/>
  <c r="M17" i="3" a="1"/>
  <c r="M17" i="3" s="1"/>
  <c r="L17" i="3"/>
  <c r="L17" i="3" a="1"/>
  <c r="I17" i="3"/>
  <c r="M16" i="3" a="1"/>
  <c r="M16" i="3" s="1"/>
  <c r="L16" i="3" a="1"/>
  <c r="L16" i="3" s="1"/>
  <c r="I16" i="3"/>
  <c r="M15" i="3" a="1"/>
  <c r="M15" i="3" s="1"/>
  <c r="L15" i="3" a="1"/>
  <c r="L15" i="3" s="1"/>
  <c r="I15" i="3"/>
  <c r="M14" i="3" a="1"/>
  <c r="M14" i="3" s="1"/>
  <c r="L14" i="3" a="1"/>
  <c r="L14" i="3" s="1"/>
  <c r="I14" i="3"/>
  <c r="M13" i="3" a="1"/>
  <c r="M13" i="3" s="1"/>
  <c r="L13" i="3" a="1"/>
  <c r="L13" i="3" s="1"/>
  <c r="I13" i="3"/>
  <c r="M12" i="3" a="1"/>
  <c r="M12" i="3" s="1"/>
  <c r="L12" i="3" a="1"/>
  <c r="L12" i="3" s="1"/>
  <c r="I12" i="3"/>
  <c r="M11" i="3" a="1"/>
  <c r="M11" i="3" s="1"/>
  <c r="L11" i="3" a="1"/>
  <c r="L11" i="3" s="1"/>
  <c r="I11" i="3"/>
  <c r="M10" i="3" a="1"/>
  <c r="M10" i="3" s="1"/>
  <c r="L10" i="3" a="1"/>
  <c r="L10" i="3" s="1"/>
  <c r="I10" i="3"/>
  <c r="M9" i="3" a="1"/>
  <c r="M9" i="3" s="1"/>
  <c r="L9" i="3" a="1"/>
  <c r="L9" i="3" s="1"/>
  <c r="I9" i="3"/>
  <c r="M8" i="3" a="1"/>
  <c r="M8" i="3" s="1"/>
  <c r="L8" i="3" a="1"/>
  <c r="L8" i="3" s="1"/>
  <c r="I8" i="3"/>
  <c r="M7" i="3" a="1"/>
  <c r="M7" i="3" s="1"/>
  <c r="L7" i="3" a="1"/>
  <c r="L7" i="3" s="1"/>
  <c r="I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Arjen Naafs</author>
  </authors>
  <commentList>
    <comment ref="I7" authorId="0" shapeId="0" xr:uid="{32163037-A544-40EF-9E6A-1A7E779F6986}">
      <text>
        <r>
          <rPr>
            <b/>
            <sz val="9"/>
            <color indexed="81"/>
            <rFont val="Tahoma"/>
            <family val="2"/>
          </rPr>
          <t>Also called global landscape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tc={6BC11FBE-2AB2-4692-9854-30E30CF6AE21}</author>
  </authors>
  <commentList>
    <comment ref="P93" authorId="0" shapeId="0" xr:uid="{6BC11FBE-2AB2-4692-9854-30E30CF6AE21}">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@John Butterworth  this is the defintion, please pint me when you do it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tc={F7A9526A-A133-4D44-A663-62F4EC9A3ED1}</author>
  </authors>
  <commentList>
    <comment ref="T93" authorId="0" shapeId="0" xr:uid="{F7A9526A-A133-4D44-A663-62F4EC9A3ED1}">
      <text>
        <t>[Threaded comment]
Your version of Excel allows you to read this threaded comment; however, any edits to it will get removed if the file is opened in a newer version of Excel. Learn more: https://go.microsoft.com/fwlink/?linkid=870924
Comment:
    @ben new definition needs to be reflected here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<sst xmlns="http://schemas.openxmlformats.org/spreadsheetml/2006/main" count="13639" uniqueCount="791">
  <si>
    <t>D30 Result framework</t>
  </si>
  <si>
    <t>Index</t>
  </si>
  <si>
    <t>Theory of Change Group</t>
  </si>
  <si>
    <t>Theory of Change Category</t>
  </si>
  <si>
    <t>Level</t>
  </si>
  <si>
    <t>Indicator ID</t>
  </si>
  <si>
    <t>Subindicator ID</t>
  </si>
  <si>
    <t>Type ID</t>
  </si>
  <si>
    <t>Code</t>
  </si>
  <si>
    <t>Indicator Title</t>
  </si>
  <si>
    <t>Subindicator Title</t>
  </si>
  <si>
    <t>Reporting Input Level</t>
  </si>
  <si>
    <t>Outcome Type</t>
  </si>
  <si>
    <t>2030 Target</t>
  </si>
  <si>
    <t>Units</t>
  </si>
  <si>
    <t>Indicator Definition</t>
  </si>
  <si>
    <t>Frequency</t>
  </si>
  <si>
    <t>Data Source</t>
  </si>
  <si>
    <t>Optional/ Required</t>
  </si>
  <si>
    <t>Attribution/ Contribution</t>
  </si>
  <si>
    <t>Calculation/Input</t>
  </si>
  <si>
    <t>Documentation</t>
  </si>
  <si>
    <t>Needed for 2022 Report</t>
  </si>
  <si>
    <t>Hyperlink to more information</t>
  </si>
  <si>
    <t>Old codes</t>
  </si>
  <si>
    <t>Indicator Title [ESP]</t>
  </si>
  <si>
    <t>Subindicator Title [ESP]</t>
  </si>
  <si>
    <t>Reporting Input Level [ESP]</t>
  </si>
  <si>
    <t>Outcome Type [ESP]</t>
  </si>
  <si>
    <t>Units [ESP]</t>
  </si>
  <si>
    <t>Indicator Definition [ESP]</t>
  </si>
  <si>
    <t>IRC</t>
  </si>
  <si>
    <t>K</t>
  </si>
  <si>
    <t>PI</t>
  </si>
  <si>
    <t>L</t>
  </si>
  <si>
    <t>Number of D30 partner areas</t>
  </si>
  <si>
    <t>Partner Areas</t>
  </si>
  <si>
    <t># of districts or cities/towns where D30 partners have made the everyone forever commitment.</t>
  </si>
  <si>
    <t>Annual</t>
  </si>
  <si>
    <t>Calculated based on Geography and Partner Area tables in D30 Results Database</t>
  </si>
  <si>
    <t>Required</t>
  </si>
  <si>
    <t>Contribution</t>
  </si>
  <si>
    <t>Input</t>
  </si>
  <si>
    <t xml:space="preserve">https://ircwash.sharepoint.com/:b:/s/IRC-WFPStrategicPartnership/EbdsUSfyVNJBqvmdmX2_IMQB_qmkeVkYVsT_XN1DDfJDTg?e=YbpGLy </t>
  </si>
  <si>
    <t>Número de zonas asociadas D30</t>
  </si>
  <si>
    <t>Local</t>
  </si>
  <si>
    <t>Número de distritos o ciudades/poblados donde los socios D30 han hecho el compromiso de cobertura total para siempre.</t>
  </si>
  <si>
    <t>Local Impact Polpulation (basic +)</t>
  </si>
  <si>
    <t>People</t>
  </si>
  <si>
    <t># of people in partner areas who have been reached with "basic +" services, where "basic +" means JMP basic, plus any one of the three criteria for safely managed.</t>
  </si>
  <si>
    <t>Direct household data collection</t>
  </si>
  <si>
    <t>Attribution</t>
  </si>
  <si>
    <t>Calculated</t>
  </si>
  <si>
    <t>https://ircwash.sharepoint.com/:w:/s/IRC-WFPStrategicPartnership/EfhqS6DDVnNLpDpJSxohrswBL9xVq6xVv0vC96jNbSdYyA?e=w3G43p</t>
  </si>
  <si>
    <t>y</t>
  </si>
  <si>
    <t>https://ircwash.sharepoint.com/:b:/s/IRC-WFPStrategicPartnership/EZ9bYbBk3mpKlFyr74bJ-CgBkyXPycxlxM8d6gsYXo6Ewg?e=McY6D9</t>
  </si>
  <si>
    <t>Número de personas en zonas asociadas a las que se ha llegado con servicios al nivel "Básico Plus", donde "Básico Plus" significa el nivel básico de la JMP, más cualquiera de los tres criterios para "Gesionado de Forma Segura"</t>
  </si>
  <si>
    <t>N</t>
  </si>
  <si>
    <t>Change in Basic WASH Services</t>
  </si>
  <si>
    <t>The increase in number of people with at least basic water, sanitation, and hygiene servies in D30 focus countries.</t>
  </si>
  <si>
    <t>3 years</t>
  </si>
  <si>
    <t>JMP</t>
  </si>
  <si>
    <t>Contribution+</t>
  </si>
  <si>
    <t>Cambio en los servicios WASH al nivel "Básico"</t>
  </si>
  <si>
    <t>El aumento en el número de personas con al menos servicios al nivel "Básico" de agua, saneamiento e higiene en los países de enfoque D30.</t>
  </si>
  <si>
    <t>Number of D30 Alliance Focus Countries</t>
  </si>
  <si>
    <t>Countries</t>
  </si>
  <si>
    <t>Focus countries = Country where a D30 alliance member has has an in-country staff team who are working full time at both District-wide approaches and national impact pathway activities.</t>
  </si>
  <si>
    <t>Partner self-report</t>
  </si>
  <si>
    <t>Número de países de enfoque de la Alianza D30</t>
  </si>
  <si>
    <t>Países de enfoque = País donde un miembro de la alianza D30 tiene un equipo de personal en el país que trabaja a tiempo completo tanto en los enfoques de todo el distrito como en las actividades de la vía de impacto nacional.</t>
  </si>
  <si>
    <t>People reached with strengthened WASH systems in sub-national areas</t>
  </si>
  <si>
    <t xml:space="preserve">The populations which are counted as part of this indicator are the populations of specific sub-national areas (districts, utility areas, blocks, towns, cities, etc.) where alliance members have carried out targeted sub-national WASH systems strengthening work through scaling and which are in countries where national systems strengthening work is taking place. </t>
  </si>
  <si>
    <t xml:space="preserve">https://ircwash.sharepoint.com/:b:/s/IRC-WFPStrategicPartnership/EZ9bYbBk3mpKlFyr74bJ-CgBkyXPycxlxM8d6gsYXo6Ewg?e=McY6D9 </t>
  </si>
  <si>
    <t>Número de personas alcanzadas con sistemas WASH fortalecidos en zonas subnacionales.</t>
  </si>
  <si>
    <t xml:space="preserve">Las poblaciones que se cuentan como parte de este indicador son las poblaciones de zonas subnacionales específicas (distritos, zonas de servicios públicos, manzanas, poblados, ciudades, etc.) donde los miembros de la alianza han llevado a cabo trabajos de fortalecimiento de sistemas WASH subnacionales específicos a través de la escalabilidad. y que se encuentran en países donde se está trabajando en el fortalecimiento de los sistemas nacionales. </t>
  </si>
  <si>
    <t>S</t>
  </si>
  <si>
    <t>VL</t>
  </si>
  <si>
    <t>Scope</t>
  </si>
  <si>
    <t>Partner Area Scope Population</t>
  </si>
  <si>
    <t xml:space="preserve"># of people intended to be reached directly or indirectly through systems strengthening activities by D30 partners = the total population of the partner area(s) where D30  partners are working on local systems strengthening </t>
  </si>
  <si>
    <t>2 years</t>
  </si>
  <si>
    <t>National statistical services or local government</t>
  </si>
  <si>
    <t>Alcance</t>
  </si>
  <si>
    <t>Población del alcance de las zonas asociadas</t>
  </si>
  <si>
    <t xml:space="preserve">El número de personas a las que se pretende llegar directa o indirectamente a través de las actividades de fortalecimiento de los sistemas por parte de los socios D30 = la población total de las zonas asociadas donde los socios  D30 están trabajando en el fortalecimiento de los sistemas locales </t>
  </si>
  <si>
    <t>Scope - Healthcare Facilities in Partner Areas</t>
  </si>
  <si>
    <t>Facilities</t>
  </si>
  <si>
    <t>Total # of healthcare facilities (HCF) within partner areas</t>
  </si>
  <si>
    <t>Alcance - Establecimientos de atención médica en zonas asociadas</t>
  </si>
  <si>
    <t>Número total de establecimientos de atención médica (EAM) dentro de las zonas asociadas</t>
  </si>
  <si>
    <t>Scope - Schools in Partner Areas</t>
  </si>
  <si>
    <t>Schools</t>
  </si>
  <si>
    <t>Total # of schools within partner areas</t>
  </si>
  <si>
    <t>Alcance - Escuelas en zonas asociadas</t>
  </si>
  <si>
    <t xml:space="preserve">Número total de escuelas dentro de las zonas asociadas </t>
  </si>
  <si>
    <t>n</t>
  </si>
  <si>
    <t>Basic Services</t>
  </si>
  <si>
    <t>Basic Water Services</t>
  </si>
  <si>
    <t># of people in D30 partner areas with access to AT LEAST basic water services. Sum of basic, basic plus, and safely managed.</t>
  </si>
  <si>
    <t>Servicios al nivel "Básico"</t>
  </si>
  <si>
    <t>Servicios de agua al nivel "Básico"</t>
  </si>
  <si>
    <t xml:space="preserve">Número de personas en zonas asociadas D30 con acceso POR LO MENOS a servicios de agua al nivel "Básico". La suma de Básico, Básico Plus, y Gestionado de Forma Segura. </t>
  </si>
  <si>
    <t>Basic Sanitation Services</t>
  </si>
  <si>
    <t># of people in D30 partner areas with access to AT LEAST basic sanitation services. Sum of basic and safely managed.
Basic=improved, not shared
Safely managed=improved facilities, not shared with other households, where excreta are safely disposed of in-situ or removed and treated off site</t>
  </si>
  <si>
    <t>Servicios de saneamiento al nivel "Básico"</t>
  </si>
  <si>
    <t>Número de personas en zonas asociadas D30 con acceso POR LO MENOS a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</si>
  <si>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Basic Hygiene Services</t>
  </si>
  <si>
    <t xml:space="preserve"># of people in D30 partner areas with access to basic hygiene services (handwashing facilities with water and soap at home). </t>
  </si>
  <si>
    <t>Servicios de higiene al nivel "Básico"</t>
  </si>
  <si>
    <t>Número de personas en zonas asociadas D30 con accesso a servicios de higiene básicos (instalaciones de lavado de manos en casa con agua y jabón)</t>
  </si>
  <si>
    <t>Basic Plus Services</t>
  </si>
  <si>
    <t>Basic Plus Water Services</t>
  </si>
  <si>
    <t># of people in D30 partner areas with access to AT LEAST basic plus water services. Sum of basic plus and safely managed.</t>
  </si>
  <si>
    <t>Servicios al nivel "Básico Plus"</t>
  </si>
  <si>
    <t>Servicios de agua al nivel "Básico Plus"</t>
  </si>
  <si>
    <t>Número de personas en zonas asociadas D30 con acceso a POR LO MENOS servicios de agua al nivel "básicos plus". Suma de "básico plus" y "gestionado de forma segura".</t>
  </si>
  <si>
    <t/>
  </si>
  <si>
    <t>Safely Managed Services</t>
  </si>
  <si>
    <t>Safely Managed Water Services</t>
  </si>
  <si>
    <t xml:space="preserve"># of people in D30 partner areas with access to safely managed water services. </t>
  </si>
  <si>
    <t>Servicios al nivel "Gestionado de Forma Segura"</t>
  </si>
  <si>
    <t>Servicios de agua al nivel "Gestionado de Forma Segura"</t>
  </si>
  <si>
    <t>Número de personas en zonas asociadas D30 con accesso a servicios de agua al nivel "gestionado de forma segura".</t>
  </si>
  <si>
    <t>Safely Managed Sanitation Services</t>
  </si>
  <si>
    <t># of people in D30 partner areas with access to safely managed sanitation services. 
Safely managed=improved facilities, not shared with other households, where excreta are safely disposed of in-situ or removed and treated off site</t>
  </si>
  <si>
    <t>Servicios de saneamiento al nivel "Gestionado de Forma Segura"</t>
  </si>
  <si>
    <t>Número de personas en zonas asociadas D30 con accesso a servicios de saneamiento al nivel "gestionado de forma segura".</t>
  </si>
  <si>
    <t>Attributable population</t>
  </si>
  <si>
    <t>Water - Attributable population</t>
  </si>
  <si>
    <t># of people who have moved up the water service ladder (towards basic, basic plus, or safely managed) in D30 area, directly attributable to CapEx and CapManEx activities of D30 partners. 
Total number of additional people with safely managed services in a certain time period, directly attributable to construction (CapEx) or rehabilitation (CapManEx) expenditure by the D30 partners + Total number of additional people with basic services in a certain time period, directly attributable to construction (CapEx) or rehabilitation (CapManEx) expenditure by the D30 partners</t>
  </si>
  <si>
    <t>Primary data from intervention tracking, to be triangulated with SVL.L.3</t>
  </si>
  <si>
    <t>Población atribuible</t>
  </si>
  <si>
    <t>Agua - Población atribuible</t>
  </si>
  <si>
    <t>Número de personas que han ascendido en la escala del servicio de agua (hacia básico, básico plus o gestionado de forma segura) en el área D30, directamente atribuible a las actividades de CapEx y CapManEx de los socios D30
Número total de personas adicionales con servicios gestionados de forma segura en un período de tiempo determinado, directamente atribuible a los gastos de construcción (CapEx) o rehabilitación (CapManEx) de los socios D30 + Número total de personas adicionales con servicios al nivel "básico" en un período de tiempo determinado, directamente atribuible a gastos de construcción (CapEx) o de rehabilitación (CapManEx) de los socios D30</t>
  </si>
  <si>
    <t>Sanitation - Attributable population</t>
  </si>
  <si>
    <t># of people who have moved up the sanitation service ladder (towards basic or safely managed) in D30 area, directly attributable to CapEx and CapManEx activities of D30 partners. 
Total # of additional people with safely managed sanitation services in a certain time period, directly attributable to construction (CapEx) or rehabilitation (CapManEx) expenditure by the D30 partners + Total number of additional people with basic sanitation services in a certain time period, directly attributable construction (CapEx) or rehabilitation (CapManEx) expenditure by the D30 partners</t>
  </si>
  <si>
    <t>Saneamiento - Población atribuible</t>
  </si>
  <si>
    <t>Número de personas que han ascendido en la escala del servicio de saneamiento (hacia básico o gestionado de forma segura) en el área D30, directamente atribuible a las actividades de CapEx y CapManEx de los socios D30
Número total de personas adicionales con servicios de saneamiento al nivel "gestionado de forma segura" en un determinado período de tiempo, directamente atribuible a los gastos de construcción (CapEx) o rehabilitación (CapManEx) de los socios D30 + Número total de personas adicionales con servicios de saneamiento al nivel "básico" en un determinado período de tiempo, directamente atribuibles a gastos de construcción (CapEx) o de rehabilitación (CapManEx) por parte de los socios D30</t>
  </si>
  <si>
    <t>HCF WASH</t>
  </si>
  <si>
    <t>Water - HCF</t>
  </si>
  <si>
    <t># of Healthcare Facilities (HCFs) with access to a basic level of water service (following JMP guidelines) in D30 partner areas. Basic = Water is available from an improved source on the premises</t>
  </si>
  <si>
    <t>Public Institution Survey or Government Data</t>
  </si>
  <si>
    <t>WASH en EAM</t>
  </si>
  <si>
    <t>Agua - EAM</t>
  </si>
  <si>
    <t>Sanitation - HCF</t>
  </si>
  <si>
    <t># of Healthcare Facilities (HCFs) with access to a basic level of sanitation service (following JMP guidelines) in D30 partner areas. Improved sanitation facilities are usable with at least one toilet dedicated for staff, at least one sex-separated toilet with menstrual hygiene facilities, and at least one toilet accessible for people with limited mobility.</t>
  </si>
  <si>
    <t>Saneamiento - EAM</t>
  </si>
  <si>
    <t>Número de Establecimientos de Atención Médica (EAM) con accesso a servicios de saneamiento al nivel "básico" (según los lineamientos JMP) en zonas asociadas D30. 
Instalaciones de saneamiento mejoradas se pueden utilizar con al menos un baño exclusivo para el personal, al menos un baño separado por sexo con instalaciones de higiene menstrual y al menos un baño accesible para personas con movilidad limitada.</t>
  </si>
  <si>
    <t>Hygiene - HCF</t>
  </si>
  <si>
    <t># of Healthcare Facilities (HCFs) with access to a basic level of hygiene service (following JMP guidelines) in D30 partner areas. Functional hand hygiene facilities (with water and soap and/or alcohol-based hand rub) are available at points of care, and within 5 metres of toilets.</t>
  </si>
  <si>
    <t>Higiene - EAM</t>
  </si>
  <si>
    <t>Número de Establecimientos de Atención Médica (EAM) con accesso a servicios de higiene al nivel "básico" (según los lineamientos JMP) en zonas asociadas D30. 
Instalaciones funcionales para la higiene de manos (con agua y jabón y/o desinfectante para manos a base de alcohol) disponibles en los puntos de atención y a menos de 5 metros del baño.</t>
  </si>
  <si>
    <t>School WASH</t>
  </si>
  <si>
    <t>Water - Schools</t>
  </si>
  <si>
    <t># of schools with access to a basic level of water service (following JMP guidelines) in D30 partner areas. Basic = Drinking water from an improved source is available at the school at the time of the survey</t>
  </si>
  <si>
    <t>WASH en Escuelas</t>
  </si>
  <si>
    <t>Agua - Escuelas</t>
  </si>
  <si>
    <t>Número de escuelas con accesso a servicios de agua al nivel "básico" (según los lineamientos JMP) en zonas asociadas D30. Básico = en el momento de la encuesta, la escuela dispone de agua para consumo procedente de una fuente mejorada</t>
  </si>
  <si>
    <t>Sanitation - Schools</t>
  </si>
  <si>
    <t># of schools with access to a basic level of sanitation service (following JMP guidelines) in D30 partner areas. Improved facilities, which are single-sex and usable at the school</t>
  </si>
  <si>
    <t>Saneamiento - Escuelas</t>
  </si>
  <si>
    <t>Número de escuelas con accesso a servicios de saneamiento al nivel "básico" (según los lineamientos JMP) en zonas asociadas D30. Instalaciones mejoradas, que son para un solo sexo y utilizables en la escuela.</t>
  </si>
  <si>
    <t>Hygiene - Schools</t>
  </si>
  <si>
    <t># of schools with access to a basic level of hygiene service (following JMP guidelines) in D30 partner areas. Handwashing facilities, which have water and soap available</t>
  </si>
  <si>
    <t>Higiene - Escuelas</t>
  </si>
  <si>
    <t>Número de escuelas con accesso a servicios de higiene al nivel "básico" (según los lineamientos JMP) en zonas asociadas D30. Instalaciones para el lavado de manos, que tienen agua y jabón disponibles</t>
  </si>
  <si>
    <t>City and town-wide impact population for sanitation</t>
  </si>
  <si>
    <t>Population with safely managed sanitation in partner cities and towns where we:
-have a long-term commitment to universality and sustainability for town and city-wide sanitation services 
-We are a significant enough actor across the sanitation service chain that we are confident we are contributing to changes in service levels through collective action with dedicated staff and annual investments</t>
  </si>
  <si>
    <t xml:space="preserve">Shit Flow Diagram to measure % of population with safely managed services in place, as well as changes in other components of the service chain.
Town sanitation plans reviewed and accompanied by key informant interview (service authority)
In existing Districts, can adapt the SSC and LOS surveys to include the following:
-HH survey questions to assess containment at HH level,  in-situ treatment, access to pit emptying services
-Service provider assessment to include:
    -size, coverage area &amp; price     points of toilet construction market
    -size, coverage area &amp; price points of pit emptying market
    -capacity, coverage area &amp; price points of treatment units
-Shit Flow Diagram (SFD) per District to measure area-wide coverage of safely managed sanitation services
When not in a partner district, this would be done as a stand-alone process
</t>
  </si>
  <si>
    <t>Pilot</t>
  </si>
  <si>
    <t>Pobalción Impactada en toda la ciudad y todo el poblado con saneamiento</t>
  </si>
  <si>
    <t xml:space="preserve">Población con saneamiento gestionado de forma segura en distritos CTPS y ciudades y poblados asociados donde:
- tenemos un compromiso a largo plazo con la universalidad y la sostenibilidad de los servicios de saneamiento de poblados y ciudades
- somos un actor lo suficientemente importante en la cadena de servicios de saneamiento que estamos seguros de que estamos contribuyendo a cambios en los niveles de servicio a través de la acción colectiva con personal dedicado e inversiones anuales.
</t>
  </si>
  <si>
    <t>Market System Development - Market Reach</t>
  </si>
  <si>
    <t>Number of AT LEAST basic sanitation facilities in D30 partner areas, built with sanitation market products, services, and private finance. Total HH in each D30 partner area multiplied by % of HH that have at least basic level of service according to our annual HH Sanitation Service Level data AND their facility scores 1 on "Market involvement" AND facility scores 1 on "Subsidization". The "Market involvement" and "Subsidization" metrics will be defined based on existing survey questions and some new questions that will be added</t>
  </si>
  <si>
    <t>Desarrollo de sistemas de mercado - Alcance del mercado</t>
  </si>
  <si>
    <t>Número de instalaciones de saneamiento AL MENOS básicas en las zonas asociadas D30, construidas con productos y servicios de saneamiento del mercado y financiación privada. Total de hogares en cada zona asociada D30  multiplicado por el % de hogares que tienen al menos un nivel básico de servicio de acuerdo con nuestros datos anuales de Nivel de Servicio de Saneamiento de hogares Y sus instalaciones obtienen una puntuación de 1 en "Participación en el mercado" Y las instalaciones obtienen una puntuación de 1 en "Subsidio ". Las métricas "Participación en el mercado" y "Subsidio" se definirán en función de las preguntas de la encuesta existentes y algunas preguntas nuevas que se agregarán.</t>
  </si>
  <si>
    <t>Market System Development - Supply</t>
  </si>
  <si>
    <t>% of households</t>
  </si>
  <si>
    <t>Proportion of households in D30 partner areas with adequate access to toilet construction products and services. % of HH who don't mention lack of masons or lack of toilet supplies as reasons for not / barriers to building/improving their toilet, based on our annual survey data (questions "Have you ever considered making improvements to your toilet/ latrine?", "What are the main barriers preventing you from improving your latrine?" and "Why don't you have a sanitation facility?")</t>
  </si>
  <si>
    <t>Desarrollo de sistemas de mercado - Oferta</t>
  </si>
  <si>
    <t>Proporción de hogares en zonas asociadas D30 con acceso adecuado a productos y servicios de construcción de inodoros. % de hogares que no mencionan la falta de albañiles o la falta de suministros sanitarios como razones para no construir o mejorar su inodoro, según los datos de nuestra encuesta anual (preguntas "¿Alguna vez ha considerado hacer mejoras en su inodoro/letrina? ", "¿Cuáles son las principales barreras que le impiden mejorar su letrina?" y "¿Por qué no cuenta con una instalación de saneamiento?")</t>
  </si>
  <si>
    <t>Market Sysem Development - Demand</t>
  </si>
  <si>
    <t>Proportion of households in D30 partner areas without at least basic sanitation facilities who want to build or upgrade their facility. % of HH without at least basic sanitation who don't say that they're happy with their toilet as it is or that they don't need one, based on our annual survey data (questions "Have you ever considered making improvements to your toilet/ latrine?" and "Why don't you have a sanitation facility?")</t>
  </si>
  <si>
    <t>Desarrollo de sistemas de mercado - Demanda</t>
  </si>
  <si>
    <t>Proporción de hogares en distritos CTPS y ciudades/poblados asociados sin al menos instalaciones de saneamiento básico que desean construir o mejorar sus instalaciones. % de hogares sin al menos saneamiento básico que no dicen que están contentos con su inodoro tal como está o que no necesitan uno, según los datos de nuestra encuesta anual (preguntas "¿Alguna vez ha considerado hacer mejoras a su inodoro/ letrina?" y "¿Por qué no cuenta con una instalación de saneamiento?")</t>
  </si>
  <si>
    <t>Market System Development - Affordability</t>
  </si>
  <si>
    <t>Proportion of households in D30 partner areas to whom toilet construction products and services are affordable. % of HH who don't mention money as a barrier to building/improving their toilet, based on our annual survey data (questions "Have you ever considered making improvements to your toilet/ latrine?", "What are the main barriers preventing you from improving your latrine?" and "Why don't you have a sanitation facility?")</t>
  </si>
  <si>
    <t>Desarrollo de sistemas de mercado - Asequibilidad</t>
  </si>
  <si>
    <t xml:space="preserve"> Proporción de hogares en distritos CTPS y ciudades/poblados asociados para quienes son asequibles los productos y servicios de construcción de inodoros. % de hogares que no mencionan el dinero como una barrera para construir/mejorar su inodoro, según los datos de nuestra encuesta anual (preguntas "¿Ha considerado alguna vez hacer mejoras en su inodoro/letrina?", "¿Cuáles son las principales barreras que le impiden de mejorar su letrina?" y "¿Por qué no cuenta con una instalación de saneamiento?")</t>
  </si>
  <si>
    <t>YS</t>
  </si>
  <si>
    <t>Local WASH system strength assessment</t>
  </si>
  <si>
    <t>Assessments</t>
  </si>
  <si>
    <t>Partner areas that conduct a local WASH system strength assessment, using any tool that contains or can be mapped to the (8) building blocks (such as local building block assessment, Sustainable Service Checklist, or other tool); N = partner areas that conduct the assessment
Target is all partner areas conduct a local WASH system strength assessment</t>
  </si>
  <si>
    <t>Local WASH system strength assessment (primary data collection). Group Evaluation involving most or all actors and/or Key Informant Interviews + survey data</t>
  </si>
  <si>
    <t xml:space="preserve">Evaluación de la fortaleza del sistema WASH local </t>
  </si>
  <si>
    <t xml:space="preserve">Zonas asociadas que realizan una evaluación de la fortaleza del sistema WASH local, utilizando cualquier herramienta que contenga o pueda asignarse a los (8) componentes básicos (como una evaluación local de pilares, LVSS u otra herramienta) ; N = zonas asociadas que realizan la evaluación
Meta es que todas las zonas asociadas realicen una evaluación de la fortaleza del sistema WASH local </t>
  </si>
  <si>
    <t>Local WASH system strength</t>
  </si>
  <si>
    <t xml:space="preserve">Partner areas demonstrating improvement in local WASH system strength, using any tool that contains or can be mapped to the (8) building blocks (such as local building block assessment, SSC, or other tool); threshold = any level of improvement in 4/8 (50%) of building blocks for water; N = partner areas demonstrating improvement </t>
  </si>
  <si>
    <t>Fortaleza del sistema de agua local</t>
  </si>
  <si>
    <t>Examples of WASH system strengthening</t>
  </si>
  <si>
    <t>Outcomes harvested</t>
  </si>
  <si>
    <t xml:space="preserve">Number of examples of qualitative local WASH system-strengthening impact in a sample of local partner areas, documented via outcome harvesting with alliance members and local partners. </t>
  </si>
  <si>
    <t>Outome harvesting</t>
  </si>
  <si>
    <t>Optional</t>
  </si>
  <si>
    <t>Ejemplos de fortalecimiento del sistema WASH</t>
  </si>
  <si>
    <t>Número de ejemplos de impacto cualitativo de fortalecimiento del sistema WASH local en una muestra de zonas asociadas locales, según lo identificado conjuntamente por los miembros de la alianza y los socios locales.</t>
  </si>
  <si>
    <t>O</t>
  </si>
  <si>
    <t>PW</t>
  </si>
  <si>
    <t>Commitment to WASH master plan</t>
  </si>
  <si>
    <t>Partner areas demonstrating commitment to WASH master plan by pro-active steps to close the financial gap by local political actors (will to realize the plan) and/or prioritization to meet universal and sustainable WASH targets within annual local plans; resource mobilization does not need to be successful; QIS ladder is optional, but process must be participatory with multiple levels of stakeholders (vs simple self-reporting by local political leaders); N = partner areas with political will to realize master plan</t>
  </si>
  <si>
    <t>Optional QIS ladder (primary data collection)</t>
  </si>
  <si>
    <t>Compromiso con el plan maestro WASH</t>
  </si>
  <si>
    <t>Zonas Asociadas que demuestren compromiso con el plan maestro WASH mediante medidas proactivas para cerrar la brecha financiera por parte de los actores políticos locales (voluntad de realizar el plan) y/o priorización para cumplir objetivos de WASH universal y sostenible dentro de los planes locales anuales; no es necesario que la movilización de recursos tenga éxito; La escalera QIS es opcional, pero el proceso debe ser participativo con múltiples niveles de partes interesadas (en lugar de un simple informe propio de los líderes políticos locales); N = zonas asociadas con voluntad política para realizar el plan maestro</t>
  </si>
  <si>
    <t>AC</t>
  </si>
  <si>
    <t>Prioritization of WRM and climate resilience</t>
  </si>
  <si>
    <t>Partner areas that demonstrate increased priority for WRM and climate resilience, demonstrated via inclusion in master plan, development/existence of a separate plan, or engagement in partnerships; emphasis on strengthening the link between WASH and WRM/climate; QIS ladder is optional, but process must be participatory with multiple levels of stakeholders (vs simple self-reporting by district); N = partner areas with increased priority for WRM &amp; climate resilience</t>
  </si>
  <si>
    <t>4 years</t>
  </si>
  <si>
    <t>Priorización de GRH y resiliencia climática</t>
  </si>
  <si>
    <t>Zonas asociadas que demuestren una mayor prioridad para GRH y la resiliencia climática, demostrada a través de la inclusión en el plan maestro, el desarrollo/existencia de un plan separado o la participación en asociaciones; énfasis en fortalecer el vínculo entre WASH y GRH/clima; La escala SIC es opcional, pero el proceso debe ser participativo con múltiples niveles de partes interesadas (frente al simple autoinforme por distrito); N = zonas asociadas con mayor prioridad para GRH y resiliencia climática</t>
  </si>
  <si>
    <t>Long-term WASH Master Planning Process</t>
  </si>
  <si>
    <t># of partner areas supported in long-term WASH Master Planning Process by D30 Alliance members. Tracking inputs of D30 Alliance - D30 Alliance members have supported / facilitated all partner areas in the development of a Lifecycle Costed Plan  / WASH Master Plan / FLCC / District Investment Plan exists and accounts for Water, Sanitation, and Hygiene, including service provision to public institutions. Target is all partner areas in need of WASH Master Plan have been supported in the development process</t>
  </si>
  <si>
    <t>Report Completion &amp; Review</t>
  </si>
  <si>
    <t>Attribution+</t>
  </si>
  <si>
    <t>Proceso de planificación maestra WASH a largo plazo</t>
  </si>
  <si>
    <t>Número de zonas asociadas apoyadas en el proceso de planificación maestra WASH a largo plazo por miembros de la alianza D30.  Seguimiento de los aportes de la Alianza D30: los miembros de la Alianza D30 han apoyado / facilitado todas las zonas asociadas en el desarrollo de un Plan de costos de ciclo de vida / Plan maestro WASH / FLCC / Existe un plan de inversión del distrito y da cuenta de agua, saneamiento e higiene, incluyendo la prestación de servicios a las instituciones públicas. La meta es que todas las zonas asociadas que necesitan un Plan Maestro WASH hayan sido apoyadas en el proceso de desarrollo</t>
  </si>
  <si>
    <t>Technical assistance trainings or TOT to local actors</t>
  </si>
  <si>
    <t>Trainings</t>
  </si>
  <si>
    <t>Number of technical assistance trainings or TOT to local actors to improve, extend, and sustain WASH services. Demand based trainings to service authorities and service providers on gaps jointly identified by D30 allince and government partners, D30 Alliance members provide TOT approach or direct technical assistance to build local capacity (among govt partners/district WASH offices, local WASH committees, CSOs)  for extending and maintaining WASH services. Target is that the capacity of all partner areas built to reach universality and sustainability</t>
  </si>
  <si>
    <t>Country Program Reports</t>
  </si>
  <si>
    <t>Capacitaciones de asistencia técnica o Entrenamiento a entrenadores a actores locales</t>
  </si>
  <si>
    <t>Número de capacitaciones de asistencia técnica o entrenamiento de los entrenadores a actores locales para mejorar, ampliar y mantener los serviciosWASH. Capacitaciones basadas en la demanda para las autoridades de servicio y los proveedores de servicios sobre las brechas identificadas conjuntamente por la alianza D30 y los socios gubernamentales, los miembros de la Alianza D30 brindan un enfoque de entrenamiento de los entrenadores (TOT) o asistencia técnica directa para desarrollar la capacidad local (entre socios gubernamentales/oficinas de WASH de distrito, comités locales WASH, OSC) para ampliar y mantener los servicios WASH.</t>
  </si>
  <si>
    <t>FI</t>
  </si>
  <si>
    <t>Costed local finance strategy in place</t>
  </si>
  <si>
    <t>An assessment of the presence and quality of a finance strategy that addresses how to fill financial gaps. Target is all partner areas with costed finance strategies</t>
  </si>
  <si>
    <t xml:space="preserve">Requires a guidance document to help with direct data collection. Complete a full evaluation every 3 years (since the strategy should cover multiple years, and in intermediate years check for implementation and adjustments/revisions made by local or national partners). A qualitative assessment of whether a finance strategy exists and whether it responds to guidance from SWA/Unicef/IRC that is currently in draft form  </t>
  </si>
  <si>
    <t>Estrategia de financiamiento local presupuestada en marcha</t>
  </si>
  <si>
    <t xml:space="preserve">Una evaluación de la presencia y la calidad de una estrategia financiera que aborda cómo llenar las brechas financieras. Meta es que todas las zonas asociadas tengan estrategias de financiación presupuestadas </t>
  </si>
  <si>
    <t>Financial gap understood for WASH service provision</t>
  </si>
  <si>
    <t xml:space="preserve">An assessment of the presence and quality of a local financial gap analysis. Target is all partner areas with finance gap understood </t>
  </si>
  <si>
    <t xml:space="preserve">Gov't (municipal data). An analysis of the costs to provide WASH services, completed by using life cycle costing tools that consider CapEx, CapManEx, OpEx, and Direct support, compiled in an analytical report that brings together sum of all costs with sum of all sources of finance (using WASH accounts or similar) and that discusses the level of confidence that we have in the data presented, </t>
  </si>
  <si>
    <t>Brecha financiera entendida para la provisión de servicios WASH</t>
  </si>
  <si>
    <t xml:space="preserve">Una evaluación de la presencia y calidad del análisis de una brecha financiera local. Meta es que todas las zonas asociadas tengan la brecha financiera entendida </t>
  </si>
  <si>
    <t>DE</t>
  </si>
  <si>
    <t xml:space="preserve">Functioning accountability mechanisms </t>
  </si>
  <si>
    <t>Partner areas with a functioning accountability mechanism (referring to user feedback systems such as hotlines or databases, registers of feedback surfaced during water committee meetings, etc.) for service providers and service authorities. Other ‘accountability mechanisms' (such as designated positions in district to respond to feedback &amp; service provider contract requirements for improved levels of service) exist, but don’t rely as much on consumer input and would need to be measured differently); ‘functionality’ includes use of the system/mechanism by WASH service users (including by vulnerable and excluded population groups) which requires awareness among users; QIS ladder is optional, but process must be participatory with multiple levels of stakeholders (vs simple self-reporting by district); N = partner areas with functioning accountability mechanism</t>
  </si>
  <si>
    <t>QIS ladder</t>
  </si>
  <si>
    <t>Funcionamiento de mecanismos de rendición de cuentas</t>
  </si>
  <si>
    <t>Zonas asociadas con un mecanismo de rendición de cuentas en funcionamiento (referido a sistemas de comentarios de los usuarios, como líneas directas o bases de datos, registros de comentarios surgidos durante las reuniones del comité de agua, etc.) para proveedores de servicios y autoridades de servicios. Existen otros "mecanismos de rendición de cuentas" (como puestos designados en el distrito para responder a la retroalimentación y los requisitos del contrato del proveedor de servicios para mejorar los niveles de servicio), pero no dependen tanto de los comentarios de los consumidores y deberían medirse de manera diferente); la “funcionalidad” incluye el uso del sistema/mecanismo por parte de los usuarios del servicio WASH (incluyendo los grupos de población vulnerables y excluidos), lo que requiere concienciación entre los usuarios; La escala SIC es opcional, pero el proceso debe ser participativo con múltiples niveles de partes interesadas (frente al simple autoinforme por distrito); N = zonas asociadas con mecanismo de rendición de cuentas en funcionamiento</t>
  </si>
  <si>
    <t xml:space="preserve">User perception of service and tariffs </t>
  </si>
  <si>
    <t>Users are both happy with the level of service and believe an appropriate tariff is being charged. Household survey that will include hh  satisfaction on two points 1) satisifaction with the level of service 2) perception of tariff amount</t>
  </si>
  <si>
    <t>Household surveys</t>
  </si>
  <si>
    <t>Percepción de los usuarios del servicio y las tarifas</t>
  </si>
  <si>
    <t>Los usuarios están contentos con el nivel de servicio y creen que se está cobrando una tarifa adecuada. Encuesta de hogares que incluirá la satisfacción de hogares en dos puntos 1) satisfacción con el nivel de servicio 2) percepción del monto de la tarifa</t>
  </si>
  <si>
    <t>Response to WASH service user demand</t>
  </si>
  <si>
    <t>Partner areas where service authorities and service providers demonstrate increased response to demands from WASH service users; emphasis on response to feedback by service authorities &amp; providers (vs existence &amp; use of system in 4.1)</t>
  </si>
  <si>
    <t>QIS Ladder</t>
  </si>
  <si>
    <t>Respuesta a la demanda de los usuarios de servicios WASH</t>
  </si>
  <si>
    <t>Zonas asociadas donde las autoridades de servicios y los proveedores de servicios demuestren una mayor respuesta a las demandas de los usuarios de servicios WASH; énfasis en la respuesta a la retroalimentación por parte de las autoridades y proveedores de servicios (frente a la existencia y uso del sistema en 4.1); La escala SIC es opcional, pero el proceso debe ser participativo con múltiples niveles de partes interesadas (frente al simple autoinforme por distrito); N = zonas asociadas con una mayor respuesta a las demandas / D = número total de zonas asociadas donde trabajan los miembros de la alianza
ALTERNATIVA: zonas asociadas con un número creciente de demanda verbal o escrita de niveles de servicio más altos registrados por proveedores de servicios o autoridades (aunque estos registros probablemente no existen y/o serían difíciles de medir, tendrían que acordarse como parte de un consumidor). estrategia de participación en las zonas asociadas locales)
Meta es 100 % de las zonas asociadas que demuestran una mayor respuesta a las demandas de los usuarios del servicio WASH</t>
  </si>
  <si>
    <t>Data shared with WASH Service Users</t>
  </si>
  <si>
    <t>Whether local government shares or alliance members share directly, we have a moral/ethical responsibilty to close the feedback loop with users that we collect LOS (and other) data from; we may (likely) need to support governments with this process. Goal is 100% of partner areas where WASH service data is shared with citizens and WASH service users</t>
  </si>
  <si>
    <t>Country program reports</t>
  </si>
  <si>
    <t>Datos compartidos con los usuarios del servicio WASH</t>
  </si>
  <si>
    <t>Ya sea que los gobiernos locales compartan o los miembros de la alianza compartan directamente, tenemos la responsabilidad moral/ética de cerrar el círculo de comentarios con los usuarios de los que recopilamos NDS (y otros) datos; es posible que (probablemente) necesitemos apoyar a los gobiernos con este proceso. Meta es 100 % de las zonas asociadas donde los datos del servicio WASH se comparten con los ciudadanos y los usuarios del servicio WASH</t>
  </si>
  <si>
    <t>CA</t>
  </si>
  <si>
    <t>Learning events that include reflection on service levels</t>
  </si>
  <si>
    <t xml:space="preserve">Number of partner areas that have hosted regular progress review meetings for learning and reflection on progress toward district WASH targets in the last year. Such convenings generally include diverse WASH stakeholders including OFA Alliance Member participation, and are part of a regular (quarterly/semi-annual/annual) process. Goal is 100% partner areas have hosted a learning-oriented event within the last year. </t>
  </si>
  <si>
    <t>Eventos de aprendizaje que incluyen la reflexión sobre los niveles de servicio</t>
  </si>
  <si>
    <t>Número de eventos de aprendizaje que incluyen la reflexión sobre los niveles de servicio por parte de diversas partes interesadas de WASH facilitados por los miembros de la Alianza D30. Eventos de aprendizaje/sesiones de reflexión regulares (trimestrales/semestrales/anuales) con actores más amplios de WASH. El objetivo es que el 100 % de las zonas asociadas organicen eventos de aprendizaje periódicos</t>
  </si>
  <si>
    <t># of people in focus countries with access to AT LEAST basic water services
At least basic = basic + basic plus + safely managed
Basic = Drinking water from an improved source, provided collection time is not more than 30 minutes for a roundtrip including queuing
Basic plus = Drinking water from an improved source, within 30 min round trip, and OR available when needed OR free from contamination OR on premises.
Safely managed =Drinking water from an improved source, on premises, available when needed and free from contamination</t>
  </si>
  <si>
    <t># of people in focus countries with access to AT LEAST basic sanitation services
Sum of basic and safely managed.
Basic=improved, not shared
Safely managed=improved facilities, not shared with other households, where excreta are safely disposed of in-situ or removed and treated off site</t>
  </si>
  <si>
    <t>Número de personas en los países de enfoque con acceso a POR LO MENOS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</si>
  <si>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 of people in focus countries with access to AT LEAST basic hygiene services
Basic = People with  handwashing facilities with water and soap at home in partner areas</t>
  </si>
  <si>
    <t>Número de personas en los países de enfoque con acceso a POR LO MENOS servicios de higiene al nivel "Básico"
Básico = Personas con instalaciones de lavado de manos en casa con agua y jabón</t>
  </si>
  <si>
    <t># of people in focus countries with access to safely managed water services</t>
  </si>
  <si>
    <t>Número de personas en los países de enfoque con acceso a POR LO MENOS servicios de agua al nivel "Gestionado de forma segura"</t>
  </si>
  <si>
    <t># of people in focus countries with access to safely managed sanitation services</t>
  </si>
  <si>
    <t>Número de personas en los países de enfoque con acceso a POR LO MENOS servicios de saneamiento al nivel "Gestionado de forma segura"</t>
  </si>
  <si>
    <t>% of schools</t>
  </si>
  <si>
    <t>% of schools in focus countries with access to AT LEAST basic WATER services.
Drinking water from an improved source is available at the school at the time of the survey</t>
  </si>
  <si>
    <t>% de escuelas en los paises de enfoque con accesso a POR LO MENOS servicios de AGUA al nivel "Básico"
En el momento de la encuesta, la escuela dispone de agua para consumo procedente de una fuente mejorada</t>
  </si>
  <si>
    <t>% of schools in focus countries with access to AT LEAST basic SANITATION services.
Improved sanitation facilities at the school that are single-sex and usable (available, functional, and private) at the time of the survey.</t>
  </si>
  <si>
    <t>% de escuelas en los paises de enfoque con accesso a POR LO MENOS servicios de SANEAMIENTO al nivel "Básico"
En el momento de la encuesta, la escuela dispone instalaciones de saneamiento mejoradas, separadas por sexo y utilizables (disponibles, en funcionamiento, y privadas).</t>
  </si>
  <si>
    <t>% of schools in focus countries with access to AT LEAST basic HYGIENE services. 
Handwashing facilities, which have water and soap available at the school at the time of the survey</t>
  </si>
  <si>
    <t>% de escuelas en los paises de enfoque con accesso a POR LO MENOS servicios de HIGIENE al nivel "Básico"
En el momento de la encuesta, la escuela dispone instalaciones para el lavado de manos con agua y jabon.</t>
  </si>
  <si>
    <t>% of facilities</t>
  </si>
  <si>
    <t>% of Health Care Facilities (HCF) in focus countries with access to AT LEAST basic WATER services
Water is available from an improved source on the premises.</t>
  </si>
  <si>
    <t>% of Health Care Facilities (HCF) in focus countries with access to AT LEAST basic SANITATION services
Improved sanitation facilities are usable with at least one toilet dedicated for staff, at least one sex-separated toilet with menstrual hygiene facilities, and at least one toilet accessible for people with limited mobility.</t>
  </si>
  <si>
    <t>% de Establecimientos de Atención Médica (EAM) en los paises de enfoque con accesso a POR LO MENOS servicios de SANEAMIENTO al nivel "Básico"
Se dispone de instalaciones sanitarias mejoradas que son utilizables, con al menos un retrete reservado para el personal, al menos uno separado por sexo con instalaciones para la higiene menstrual y al menos uno adaptado para las personas con movilidad restringida.</t>
  </si>
  <si>
    <t>% of Health Care Facilities (HCF) in focus countries with access to AT LEAST basic HYGIENE services
Functional hand hygiene facilities (with water and soap and/or alcohol-based hand rub) are available at points of care, and within 5 metres of toilets.</t>
  </si>
  <si>
    <t xml:space="preserve">% de Establecimientos de Atención Médica (EAM) en los paises de enfoque con accesso a POR LO MENOS servicios de HIGIENE al nivel "Básico"
Se dispone de instalaciones funcionales para la higiene de las manos (con agua y jabón o soluciones de desinfección a base de alcohol) en los puntos de atención y a no más de 5 metros de los retretes. </t>
  </si>
  <si>
    <t>National scope population</t>
  </si>
  <si>
    <t>Total population of focus countries</t>
  </si>
  <si>
    <t>Población del alcance nacional</t>
  </si>
  <si>
    <t>Población total de paises de enfoque</t>
  </si>
  <si>
    <t xml:space="preserve">Countries demonstrating an increase in National WASH system strength </t>
  </si>
  <si>
    <t>Focus countries demonstrating improvement in national WASH system strength, using any tool that contains or can be mapped to the (8) building blocks (such as a national building block assessment or other tool) and includes measures for public and private sanitation service providers along the value chain (products &amp; services, containment, emptying, transfer); threshold = any level of improvement in 4/8 (50%) of building blocks; N = focus countries demonstrating improvement</t>
  </si>
  <si>
    <t>National WASH system strength assessment (primary data collection)</t>
  </si>
  <si>
    <t>Países que demuestran un incremento en el fortalecimiento del sistema nacional WASH</t>
  </si>
  <si>
    <t>Países de enfoque que demuestren mejoras en la solidez del sistema WASH nacional, utilizando cualquier herramienta que contenga o pueda asignarse a los (8) pilares (como una evaluación de pilares nacionales u otra herramienta) e incluya medidas para los proveedores de servicios de Saneamiento públicos y privados a lo largo del cadena de valor (productos y servicios, contención, vaciado, transferencia); umbral = cualquier nivel de mejora en 4/8 (50%) de los componentes básicos; N = países de enfoque que demuestran mejoras</t>
  </si>
  <si>
    <t>Systems strengthening outcomes achieved with contributions from D30 alliance members - at national level</t>
  </si>
  <si>
    <t>National outcomes harvested</t>
  </si>
  <si>
    <t>Number of examples of qualitative national WASH system-strengthening impact, as measured via outcome harvesting in D30 alliance countries. Target is based on 300 national outcomes harvested [20 countries * 5 outcomes per country * 3 years]</t>
  </si>
  <si>
    <t>Outcome Harvesting</t>
  </si>
  <si>
    <t>Resultados de fortalecimiento de sistemas logrados con contribuciones de los miembros de la alianza D30 - a nivel nacional</t>
  </si>
  <si>
    <t>Número de ejemplos de impacto cualitativo de fortalecimiento del sistema WASH nacional, medido a través de la cosecha de Resultados en los países de la alianza D30. La meta se base en 300 Resultados nacionales cosechados [20 países * 5 Resultados por país * 3 años]</t>
  </si>
  <si>
    <t>Systems strengthening outcomes achieved with contributions from D30 alliance members - at sub-national level</t>
  </si>
  <si>
    <t>Subnational outcomes harvested</t>
  </si>
  <si>
    <t>Number of examples of qualitative sub-national WASH system-strengthening impact, as measured via outcome harvesting in D30 alliance countries. Target is based on 150 sub-national outcomes harvested [50% of of target for SYS.N.2]</t>
  </si>
  <si>
    <t>Resultados de fortalecimiento de sistemas logrados con contribuciones de los miembros de la alianza D30 - a nivel subnacional</t>
  </si>
  <si>
    <t>Número de ejemplos de impacto cualitativo de fortalecimiento del sistema WASH subnacional, medido a través de la cosecha de Resultados en los países de la alianza D30. La meta se base en 150 Resultados sub-nacionales cosechados [50% de la meta para SYS.N.2]</t>
  </si>
  <si>
    <t>D30 focus countries where the president/prime minister has signed a 'Presidential compact' or similar document to accelerate progress in WASH</t>
  </si>
  <si>
    <t>Number of D30 focus countries where the president/prime minister has signed a 'Presidential compact' or similar document to accelerate progress in WASH. ‘Presidential compacts or similar’ documents, are different for every country and can take various forms – from national compacts to presidential decrees, to royal seals of approval for new sector strategies, among others. What they have in common is inspiring political leadership and strong commitments made at the highest level.  They include:
•	a commitment from the highest political leadership to accelerate progress towards sustainable WASH services for all (preferably with a time frame and clear targets; sometimes these are termed compacts or presidential compacts);
•	an agreement by government to effectively work together strengthening the national WASH system’s ability to deliver on the national ambition for sustainable WASH services;
•	a mobilization of partners to support the government to achieve the ambitious vision set by the country’s highest political level.</t>
  </si>
  <si>
    <t>Self-report by country program/partner area (primary data collection)</t>
  </si>
  <si>
    <t>National training and accreditation programs</t>
  </si>
  <si>
    <t>Training and accreditation programs</t>
  </si>
  <si>
    <t xml:space="preserve">Number of national-level training and accreditation programs for WASH service provision (university programs, government-recognized certifications, etc.) that an alliance member is supporting via time, funding or technical assistance. </t>
  </si>
  <si>
    <t>Programas nacionales de capacitación y acreditación</t>
  </si>
  <si>
    <t>Número de programas de capacitación y acreditación a nivel nacional para la prestación de servicios WASH (programas universitarios, certificaciones reconocidas por el gobierno, etc.); no tiene que ser un resultado directo de la incidencia de la Alianza</t>
  </si>
  <si>
    <t xml:space="preserve">D30 Focus Countries where WASH Master Plan (or area-wide planning approach) has been scaled beyond local partner areas </t>
  </si>
  <si>
    <t xml:space="preserve">Number of countries where WASH Master Planning has been scaled to cover at least 25% of the country. Masterplan is defined as a Full Lifecycle Costed Local Investment Plan.N = # of focus countries that have adopted WASH Master Plan process in at least 25% of the country. </t>
  </si>
  <si>
    <t>Países de enfoque D30 donde el plan maestro WASH (o enfoque de planificación de área amplia) se ha escalado más allá de las zonas asociadas locales</t>
  </si>
  <si>
    <t xml:space="preserve">Aporte de la Alianza D30 -- escala de seguimiento de la Planificación Maestra de WASH (Plan de Inversión Local presupuestado del Ciclo de Vida Completo); el proceso local (área zona asociada) se ha implementado a nivel nacional o subnacional en los países de enfoque; incluye planes de Saneamiento de ciudad/pueblo que incluyen: 1) normas mínimas/regulación para Saneamiento doméstico, vaciado de pozos y tratamiento, 2) planes específicos para zonas sin alcantarillado, y 3) las políticas específicas a favor de los pobres para poblaciones vulnerables y desatendidas sirven a todos los segmentos de la población; N = # de países de enfoque que han adoptado el proceso del Plan Maestro WASH
Meta se base en 5 países de enfoque han escalado el Plan Maestro WASH al 25% de las áreas de provisión de servicios [zonas asociadas] </t>
  </si>
  <si>
    <t>Costed national WASH finance strategies in place</t>
  </si>
  <si>
    <t>This definition uses the SWA QIS 5 step assessment based on the following question: Are there costed multi-year financing strategies in place to increase funding to the sector and reach the country goals on WASH? . Number of D30 countries with costed national WASH finance strategies in place. Reporting frequency is to complete a full evaluation every 3 years (since the strategy should cover multiple years, and in intermediate years check for implementation and adjustments/revisions made by local or national partners)</t>
  </si>
  <si>
    <t xml:space="preserve">SWA QIS ladder with additional assessment of whether it follows guidance from IRC/Unifcef/SWA 
</t>
  </si>
  <si>
    <t>Estrategias financieras nacionales WASH presupuestadas y establecidas</t>
  </si>
  <si>
    <t>Esta definición utiliza la evaluación de 5 pasos "QIS" de SWA basada en la siguiente pregunta: ¿Existen estrategias de financiación multianuales calculadas para aumentar el financiamiento del sector y alcanzar los objetivos WASH del país? Número de paises de enfoque con estrategias financieras nacionales WASH presupuestadas y establecidas. Frecuencia de informes se base en completar una evaluación total cada 3 años (ya que la estrategia debe cubrir varios años y en los años intermedios verificar la implementación y los ajustes/revisiones realizados por los socios locales o nacionales)</t>
  </si>
  <si>
    <t>Citizen demand campaigns implemented</t>
  </si>
  <si>
    <t>Number of campaigns supported by D30 members that have a goal of increasing citizen demand for higher levels of WASH service</t>
  </si>
  <si>
    <t>Campañas de demanda ciudadana ejecutadas</t>
  </si>
  <si>
    <t>Número de campañas apoyadas por miembros D30 que tienen el objetivo de aumentar la demanda ciudadana de niveles más altos de servicio WASH</t>
  </si>
  <si>
    <t xml:space="preserve">Countries where alliance members are implementing joint activities </t>
  </si>
  <si>
    <t>Focus countries where more than more than one alliance member works and have implemented at least one joint activity as defined in an aligned strategy or operational plan; N = focus countries with joint action</t>
  </si>
  <si>
    <t>Países donde miembros de la alianza ejecutan actividades conjuntas</t>
  </si>
  <si>
    <t>Países de enfoque donde trabaja más de un miembro de la alianza y han ejecutado al menos una actividad conjunta como se define en una estrategia alineada o un plan operativo; N = países de enfoque con acción conjunta</t>
  </si>
  <si>
    <t>Participation in SWA partnership activities</t>
  </si>
  <si>
    <t>Number of focus countries where alliance members participate in SWA/Agenda for Change type WASH partnership activities (or similar national multi-constituency s/collaborations influencing government)</t>
  </si>
  <si>
    <t>Participación en actividades de la sociedad SWA</t>
  </si>
  <si>
    <t>Número de países de enfoque donde los miembros de la alianza participan en actividades de asociación de SWA</t>
  </si>
  <si>
    <t>Partnerships beyond the WASH sector that are influencing government</t>
  </si>
  <si>
    <t xml:space="preserve">Number of focus countries where an alliance member participates in multi-sectoral national-level collaborations that influence multi-sectoral collaborations, policies or finance. </t>
  </si>
  <si>
    <t>Asociaciones más allá del sector WASH que influyen en el gobierno</t>
  </si>
  <si>
    <t>Número de colaboraciones a nivel nacional, juntas asesoras o redes que tienen influencia en la política y el financiamiento a nivel nacional; incluir la participación en múltiples colaboraciones dentro de un país</t>
  </si>
  <si>
    <t>G</t>
  </si>
  <si>
    <t xml:space="preserve">WASH systems strengthening assignments completed </t>
  </si>
  <si>
    <t>Assignments</t>
  </si>
  <si>
    <t>The number of assignments in WASH systems strengthening that have been completed. May be related to any aspect of WASH systems strengthening - Paid consultancy assignments + Technical assistance assignments outside of focus countries on WASH system strengthening (at local, national, regional, global level)</t>
  </si>
  <si>
    <t>Asignaciones para el fortalecimiento de sistemas WASH culminadas</t>
  </si>
  <si>
    <t>Global</t>
  </si>
  <si>
    <t xml:space="preserve"> El número de asignaciones para el fortalecimiento de sistemas WASH que se han culminado. Puede estar relacionado con cualquier aspecto del fortalecimiento de sistemas WASH - Asignaciones de consultoría pagadas + Asignaciones de asistencia técnica fuera de los países de enfoque sobre el fortalecimiento del sistema WASH (a nivel local, nacional, regional, global)</t>
  </si>
  <si>
    <t>Number of examples of WASH systems strengthening impact achieved with the contribution of alliance member technical assistance</t>
  </si>
  <si>
    <t>Examples of impact</t>
  </si>
  <si>
    <t>Number of outcomes harvested demonstrating qualitative global WASH system-strengthening impact as a result of OFA member technical assistance activity.</t>
  </si>
  <si>
    <t>Número de ejemplos de impacto de fortalecimiento de sistemas WASH logrados con la contribución de la asistencia técnica de los miembros de la alianza</t>
  </si>
  <si>
    <t>Número de ejemplos cualitativos del impacto del fortalecimiento del sistema WASH global relacionados con la actividad de asistencia técnica; aunque se define como un número que será una cifra reportada en el encabezado, las descripciones reales de los resultados serán las más valiosas y una fuente para el aprendizaje, las comunicaciones y la toma de decisiones</t>
  </si>
  <si>
    <t>Number of examples of WASH systems strengthening impact achieved with the contribution of alliance member advocacy and influencing</t>
  </si>
  <si>
    <t>Number of outcomes harvested demonstrating WASH systems strengthening as a result of OFA member advoacy and influencing activities.</t>
  </si>
  <si>
    <t>Número de ejemplos de impacto de fortalecimiento de sistemas WASH logrados con la contribución de la promoción e incidencia de los miembros de la alianza</t>
  </si>
  <si>
    <t>Número de ejemplos del impacto del fortalecimiento del sistema WASH global relacionados con la actividad de promoción e incidencia; aunque se define como un número que será una cifra reportada en el encabezado, las descripciones reales de los resultados serán las más valiosas y una fuente para el aprendizaje, las comunicaciones y la toma de decisiones</t>
  </si>
  <si>
    <t>Joint research capacity</t>
  </si>
  <si>
    <t>Publications</t>
  </si>
  <si>
    <t>Number of (reviewed) research and learning publications that are published jointly with more than one alliance member. Review is at minimum internal review by a named colleague. Research and learning publications contain (new) evidence or thinking or reflection i.e. not news articles or progress reports. May have multiple authors and may be led by other organisations/ authors.</t>
  </si>
  <si>
    <t xml:space="preserve">Self-report   </t>
  </si>
  <si>
    <t>Capacidad de investigación conjunta</t>
  </si>
  <si>
    <t>Número de publicaciones de investigación y aprendizaje (revisadas) que se publican conjuntamente con más de un miembro de la alianza. La revisión es, como mínimo, una revisión interna por parte de un colega designado. Las publicaciones de investigación y aprendizaje contienen evidencia (nueva) o ideas  o reflexiones, es decir, no contienen artículos de noticias o informes de avance. Pueden tener múltiples autores y pueden estar dirigidas por otras organizaciones/autores</t>
  </si>
  <si>
    <t>Research reach</t>
  </si>
  <si>
    <t>Number of publications with annual Google scholar citations (already done for IRC since 2017, need to add WFP and other D30 partners)</t>
  </si>
  <si>
    <t>Alcance de la investigación</t>
  </si>
  <si>
    <t>Número de publicaciones con citas académicas anuales de Google (ya se ha hecho para IRC desde 2017, es necesario agregar a WFP y otros socios D30)</t>
  </si>
  <si>
    <t># People completing a WASH Systems Academy course</t>
  </si>
  <si>
    <t>Number of people who have completed at least one full WASH Systems Academy course</t>
  </si>
  <si>
    <t>WASH Academy database</t>
  </si>
  <si>
    <t># Personas que completan un curso de la Academia de Sistemas WASH</t>
  </si>
  <si>
    <t xml:space="preserve">Número de personas que han completado al menos un curso completo de la Academia de Sistemas WASH </t>
  </si>
  <si>
    <t>Evaluations of D30 alliance role in partnerships</t>
  </si>
  <si>
    <t>Evaluations</t>
  </si>
  <si>
    <t xml:space="preserve">Positive evaluations of D30 alliance role in key global and regional multi-stakeholder partnerships, processes and major events (did we have a substantial influence, was that positive, was it important to the development of the partnership etc). This assessment looks at the partnership role and performance at each level (local, national, global) . During the first measurement of this value, the contracted independent evaluator will set the spefic criteria for assessment wihin this indicator. </t>
  </si>
  <si>
    <t>Steering Committee/Consultant</t>
  </si>
  <si>
    <t>Evaluaciones del papel de la alianza D30 en las asociaciones</t>
  </si>
  <si>
    <t xml:space="preserve"> Evaluaciones positivas del rol de la alianza D30 en asociaciones, procesos y eventos importantes de múltiples partes interesadas a nivel mundial y regional (si tuvimos una influencia sustancial, si fue positivo, fue importante para el desarrollo de la asociación, etc.). Esta evaluación analiza el papel y el desempeño de la asociación en cada nivel (local, nacional, global) . Durante la primera medición de este valor, el evaluador independiente contratado establecerá los criterios específicos de evaluación dentro de este indicador. </t>
  </si>
  <si>
    <t>Participation in global collaborations</t>
  </si>
  <si>
    <t>Collaborations</t>
  </si>
  <si>
    <t>Number of global-level collaborations or networks that have influence on global or regional level WASH policy and financing where alliance members hold official roles</t>
  </si>
  <si>
    <t>self-report</t>
  </si>
  <si>
    <t>Participación en colaboraciones globales</t>
  </si>
  <si>
    <t>Número de colaboraciones, juntas asesoras o redes a nivel mundial que tienen influencia en la política y el financiamiento WASH a nivel mundial, regional o nacional donde los miembros de la alianza tienen funciones oficiales</t>
  </si>
  <si>
    <t>CO</t>
  </si>
  <si>
    <t>Percent increase in sharing power and decision-making between several levels of authority</t>
  </si>
  <si>
    <t>%</t>
  </si>
  <si>
    <t>IRC and WFP are moving towards this target via two different paths.  This indicator will be measured as a percentage of progress aiming towards 100%. For WFP: 25% = subsidiarity working groups are in place and have Terms of Reference finalized. 50% = final draft reports are submitted by working groups and reviewed by leadership. 75% = subsidiarity implementation plan is approved by WFP board. 100% = subsidiarity implementation plan has been fully executed. For IRC: 25% = agreed network charter, roles and responsibilities, change management approach and roadmap for the years 2023-24 in place. 50% = agreed contents of the Network Charter and roadmap approved by Supervisory Board. 75% = consolidating the network organization: statutes IRC network members endorsed. 100% = IRC network operational with separate legal entities for programs and business operations.</t>
  </si>
  <si>
    <t>pilot</t>
  </si>
  <si>
    <t xml:space="preserve"> Aumento porcentual en el poder compartido y la toma de decisiones entre varios niveles de autoridad</t>
  </si>
  <si>
    <t>IRC y WFP se están moviendo hacia este objetivo a través de dos caminos diferentes. Este indicador se medirá como un porcentaje de avance con miras al 100%. Para WFP: 25% = los grupos de trabajo de subsidiariedad están establecidos y tienen Términos de Referencia finalizados. 50% = los informes preliminares finales son presentados por grupos de trabajo y revisados por el liderazgo. 75% = plan de implementación de subsidiariedad aprobado por la junta directiva de WFP. 100% = el plan de implementación de la subsidiariedad se ha ejecutado en su totalidad. Para IRC: 25% = estatuto de la red, roles y responsabilidades acordados, enfoque de gestión de cambios y hoja de ruta para los años 2023-24 vigentes. 50% = contenido acordado en el estatuto de la red y hoja de ruta aprobada por el Consejo de Supervisión. 75% = consolidación de la organización de la red: normas aprobadas por los miembros de la red IRC. 100% = red IRC operativa con entidades legales separadas para programas y operaciones comercialess.</t>
  </si>
  <si>
    <t>% increase in justice, equity, diversity and inclusion across the alliance partners</t>
  </si>
  <si>
    <t xml:space="preserve">Indicator shows whether the member organizations of the One for All Alliance are making progress on JEDI within the organizations.  Results will be based on a comparison of a baseline JEDI survey and then subsequent annual surveys to calculate the % of change. </t>
  </si>
  <si>
    <t>% de aumento en justicia, equidad, diversidad e inclusión entre los socios de la alianza</t>
  </si>
  <si>
    <t xml:space="preserve">El indicador muestra si las organizaciones miembros de la Alianza One for All e están avanzando en JEDI dentro de las organizaciones. Los resultados se basarán en una comparación de una encuesta JEDI de referencia y luego encuestas anuales posteriores para calcular el % de cambio. </t>
  </si>
  <si>
    <t>Diversity of teams around the world (gender and geography)</t>
  </si>
  <si>
    <t>Indicator shows whether the member organizations of the One for All Alliance are making progress on diversity in terms of gender in leadership positions and geography.</t>
  </si>
  <si>
    <t>Diversidad de equipos en todo el mundo (género y geografía)</t>
  </si>
  <si>
    <t>El indicador muestra si las organizaciones miembros de la Alianza One for All están avanzando en la diversidad en términos de género en posiciones de liderazgo y geografía</t>
  </si>
  <si>
    <t>Amount and % of decrease in carbon emissions</t>
  </si>
  <si>
    <t>Carbon tool</t>
  </si>
  <si>
    <t>Cantidad y % de disminución de las emisiones de carbono</t>
  </si>
  <si>
    <t>El porcentaje y la cantidad de cambio en las emisiones de carbono de los miembros combinados de la alianza</t>
  </si>
  <si>
    <t xml:space="preserve">Total number and proportion of people globally and in each region with [at least basic/safely managed]  water services </t>
  </si>
  <si>
    <t>Total number and proportion of people with at least basic water service in One For All focus countries</t>
  </si>
  <si>
    <t>contribution</t>
  </si>
  <si>
    <t xml:space="preserve">Total number and proportion of people  globally and in each region  with [at least basic/safely managed] sanitation </t>
  </si>
  <si>
    <t>Total number and proportion of people with at least basic sanitation service in One For All focus countries</t>
  </si>
  <si>
    <t xml:space="preserve">Total number and proportion of people  globally and in each region  with [at least basic/safely managed] hygiene </t>
  </si>
  <si>
    <t>Total number and proportion of people with at least basic hygiene service in One For All focus countries</t>
  </si>
  <si>
    <t>Service improvements for poorest wealth quintiles</t>
  </si>
  <si>
    <t>Total number and proportion of people from the lowest two weath quintiles projected to have at least basic water and sanitation services by 2030 in One For All focus countries.</t>
  </si>
  <si>
    <t xml:space="preserve">National WASH system strength </t>
  </si>
  <si>
    <t>Index of GLAAS indicators</t>
  </si>
  <si>
    <t>GLAAS</t>
  </si>
  <si>
    <t>Joint sector reviews</t>
  </si>
  <si>
    <t>GLAAS indicator 'joint sector reviews conducted'; Y/N; N = countries with joint sector reviews / D = total # of countries that submit GLAAS data</t>
  </si>
  <si>
    <t xml:space="preserve">High-level dialogues </t>
  </si>
  <si>
    <t>All ministries and governmental organizations are included in coordination for the WASH sector</t>
  </si>
  <si>
    <t xml:space="preserve">Government-led multi-stakeholder platforms </t>
  </si>
  <si>
    <t>Coordination with nongovernmental stakeholders exists in the sector</t>
  </si>
  <si>
    <t>Measures targeting vulnerable groups</t>
  </si>
  <si>
    <t>GLAAS indicator 'policies/plans include specific measures to extend services to vulnerable populations/settings'; N = countries with measures targeting vulnerable groups / D = total # of countries that submit GLAAS data</t>
  </si>
  <si>
    <t xml:space="preserve">National actor capacity </t>
  </si>
  <si>
    <t>GLAAS indicator ‘sufficient human resources to implement plans’; N = countries with increased national actor capacity / D = total # of countries that submit GLAAS data</t>
  </si>
  <si>
    <t>National training institutions</t>
  </si>
  <si>
    <t>GLAAS indicator ‘sufficiency of training institutions’; not/partial/full; N = countries with sufficient training institutions / D = total # of countries that submit GLAAS data</t>
  </si>
  <si>
    <t>Increasing global funding for WASH</t>
  </si>
  <si>
    <t>Financial flow of transfers for WASH increases</t>
  </si>
  <si>
    <t xml:space="preserve">Existence and use of affordability mechanisms </t>
  </si>
  <si>
    <t>GLAAS indicator 'existence and use of mechanisms that make access to WASH more affordable to vulnerable groups'; scale; N = countries with affordability mechanisms / D = total # of countries that submit GLAAS data</t>
  </si>
  <si>
    <t>Finance measures to target resources to poor populations</t>
  </si>
  <si>
    <t>GLAAS indicator 'specific measures in the financing plan to target resources to poor populations are consistently applied’; scale; N = countries with measures to target resources to poor populations / D = total # of countries that submit GLAAS data</t>
  </si>
  <si>
    <t>Policies/plans that address affordability measures</t>
  </si>
  <si>
    <t>GLAAS indicator 'policies/ plans that address affordability measures'; Y/N; water only; N = countries with policies/plans that address affordability measures / D = total # of countries that submit GLAAS data</t>
  </si>
  <si>
    <t>Community participation defined in law/policy</t>
  </si>
  <si>
    <t>GLAAS indicator 'community participation procedures defined in law or policy' N = countries with defined community participation / D = total # of countries that submit GLAAS data</t>
  </si>
  <si>
    <t>Formal feedback systems</t>
  </si>
  <si>
    <t>GLAAS indicator ‘extent to which formal feedback system in place’; high-low scale; N = countries with formal feedback systems / D = total # of countries that submit GLAAS data</t>
  </si>
  <si>
    <t>Coordination with non-governmental stakeholders</t>
  </si>
  <si>
    <t>GLAAS indicator 'coordination includes non-governmental stakeholders' N = countries with coordination with non-governmental stakeholders / D = total # of countries that submit GLAAS data</t>
  </si>
  <si>
    <t>Coordination mechanisms</t>
  </si>
  <si>
    <t>GLAAS indicator: ‘existence of a mechanism to coordinate across ministries/institutions; Y/N; N = countries with coordination mechanisms / D = total # of countries that submit GLAAS data</t>
  </si>
  <si>
    <t xml:space="preserve">D30 Result framework - Results </t>
  </si>
  <si>
    <t>Values</t>
  </si>
  <si>
    <t xml:space="preserve">Date </t>
  </si>
  <si>
    <t>Annual Report Year</t>
  </si>
  <si>
    <t>Partner Area Name</t>
  </si>
  <si>
    <t>India State(s)</t>
  </si>
  <si>
    <t>Country</t>
  </si>
  <si>
    <t>Date Valid</t>
  </si>
  <si>
    <t>Value</t>
  </si>
  <si>
    <t>Quality</t>
  </si>
  <si>
    <t>Organization</t>
  </si>
  <si>
    <t>SVL.L.3.1.n</t>
  </si>
  <si>
    <t>⭐⭐</t>
  </si>
  <si>
    <t>SVL.L.1.1</t>
  </si>
  <si>
    <t>India</t>
  </si>
  <si>
    <t>Uganda</t>
  </si>
  <si>
    <t>SVL.L.1.2</t>
  </si>
  <si>
    <t>SVL.L.1.3</t>
  </si>
  <si>
    <t>SVL.L.7.1.n</t>
  </si>
  <si>
    <t>SVL.L.7.2.n</t>
  </si>
  <si>
    <t>SVL.L.8.1.n</t>
  </si>
  <si>
    <t>SVL.L.8.2.n</t>
  </si>
  <si>
    <t>SVL.N.1.1.n</t>
  </si>
  <si>
    <t>⭐⭐⭐</t>
  </si>
  <si>
    <t>OCA.N.1.n</t>
  </si>
  <si>
    <t>countries</t>
  </si>
  <si>
    <t>OAC.N.2.n</t>
  </si>
  <si>
    <t>OFI.N.1.n</t>
  </si>
  <si>
    <t>SVL.N.5.1</t>
  </si>
  <si>
    <t>people</t>
  </si>
  <si>
    <t>Banfora</t>
  </si>
  <si>
    <t>Burkina Faso</t>
  </si>
  <si>
    <t>South-Ari</t>
  </si>
  <si>
    <t>Ethiopia</t>
  </si>
  <si>
    <t>⭐</t>
  </si>
  <si>
    <t>Negelle Arsi</t>
  </si>
  <si>
    <t>Asutifi North</t>
  </si>
  <si>
    <t>Ghana</t>
  </si>
  <si>
    <t>Asunafo North</t>
  </si>
  <si>
    <t>Asunafo South</t>
  </si>
  <si>
    <t>Tano North</t>
  </si>
  <si>
    <t>Kabarole</t>
  </si>
  <si>
    <t>Bunyangabu</t>
  </si>
  <si>
    <t>Chhatrapur</t>
  </si>
  <si>
    <t>Orissa</t>
  </si>
  <si>
    <t>Mali</t>
  </si>
  <si>
    <t>Niger</t>
  </si>
  <si>
    <t>IRC, Water For People</t>
  </si>
  <si>
    <t>SVL.L.7.3.n</t>
  </si>
  <si>
    <t>SVL.L.8.3.n</t>
  </si>
  <si>
    <t>SVL.L.2.1.n</t>
  </si>
  <si>
    <t>SVL.L.2.2.n</t>
  </si>
  <si>
    <t>SVL.L.2.3.n</t>
  </si>
  <si>
    <t>SVL.L.4.1.n</t>
  </si>
  <si>
    <t>SVL.L.4.2.n</t>
  </si>
  <si>
    <t>SYS.L.1.n</t>
  </si>
  <si>
    <t>OPW.L.1.n</t>
  </si>
  <si>
    <t>OAC.L.4.n</t>
  </si>
  <si>
    <t>OAC.L.5.n</t>
  </si>
  <si>
    <t>OCA.L.1.n</t>
  </si>
  <si>
    <t>SYS.L.2.n</t>
  </si>
  <si>
    <t>SYS.L.3.n</t>
  </si>
  <si>
    <t>OPW.L.2.n</t>
  </si>
  <si>
    <t>OAC.L.1.n</t>
  </si>
  <si>
    <t>OAC.L.2.n</t>
  </si>
  <si>
    <t>OAC.L.3.n</t>
  </si>
  <si>
    <t>OAC.L.6</t>
  </si>
  <si>
    <t>OFI.L.1.n</t>
  </si>
  <si>
    <t>OFI.L.2.n</t>
  </si>
  <si>
    <t>ODE.L.1.n</t>
  </si>
  <si>
    <t>ODE.L.3.n</t>
  </si>
  <si>
    <t>ODE.L.4.n</t>
  </si>
  <si>
    <t>SVL.L.6.1</t>
  </si>
  <si>
    <t>SVL.L.6.2</t>
  </si>
  <si>
    <t>SVL.L.11</t>
  </si>
  <si>
    <t>SVL.L.12</t>
  </si>
  <si>
    <t>SVL.L.13</t>
  </si>
  <si>
    <t>SVL.L.14</t>
  </si>
  <si>
    <t>ODE.L.2</t>
  </si>
  <si>
    <t>OPW.N.1.n</t>
  </si>
  <si>
    <t>OPW.N.2.n</t>
  </si>
  <si>
    <t>OCA.N.3</t>
  </si>
  <si>
    <t>SYS.N.1.n</t>
  </si>
  <si>
    <t>OAC.N.1</t>
  </si>
  <si>
    <t>KPI.N.3</t>
  </si>
  <si>
    <t>KPI.N.5</t>
  </si>
  <si>
    <t>OCA.N.2.n</t>
  </si>
  <si>
    <t>SVL.N.1.2.n</t>
  </si>
  <si>
    <t>SVL.N.1.3.n</t>
  </si>
  <si>
    <t>SVL.N.2.1.n</t>
  </si>
  <si>
    <t>SVL.N.2.2.n</t>
  </si>
  <si>
    <t>SVL.N.4.1</t>
  </si>
  <si>
    <t>Bangladesh</t>
  </si>
  <si>
    <t>SVL.N.4.2</t>
  </si>
  <si>
    <t>SVL.N.4.3</t>
  </si>
  <si>
    <t>SVL.N.3.1</t>
  </si>
  <si>
    <t>SVL.N.3.2</t>
  </si>
  <si>
    <t>SVL.N.3.3</t>
  </si>
  <si>
    <t>OAC.G.3</t>
  </si>
  <si>
    <t>OAC.G.4</t>
  </si>
  <si>
    <t>SYS.G.1</t>
  </si>
  <si>
    <t>OAC.G.2</t>
  </si>
  <si>
    <t>Alliance</t>
  </si>
  <si>
    <t>OCA.G.2</t>
  </si>
  <si>
    <t>SVL.S.1</t>
  </si>
  <si>
    <t>Global sector</t>
  </si>
  <si>
    <t>SVL.S.2</t>
  </si>
  <si>
    <t>SVL.S.3</t>
  </si>
  <si>
    <t>OPW.S.1</t>
  </si>
  <si>
    <t>OPW.S.4</t>
  </si>
  <si>
    <t>OAC.S.1</t>
  </si>
  <si>
    <t>OAC.S.2</t>
  </si>
  <si>
    <t>OFI.S.2</t>
  </si>
  <si>
    <t>OFI.S.3</t>
  </si>
  <si>
    <t>OFI.S.4</t>
  </si>
  <si>
    <t>N'Goutjina</t>
  </si>
  <si>
    <t>Kornaka</t>
  </si>
  <si>
    <t>Tenkodogo</t>
  </si>
  <si>
    <t>trainings</t>
  </si>
  <si>
    <t>KPI.L.2</t>
  </si>
  <si>
    <t>KPI.L.1</t>
  </si>
  <si>
    <t>KPI.N.4</t>
  </si>
  <si>
    <t>DROP DOWNS FOR ACADEMY COURSE</t>
  </si>
  <si>
    <t>yes</t>
  </si>
  <si>
    <t>very confident  and/or have done it before</t>
  </si>
  <si>
    <t>no</t>
  </si>
  <si>
    <t>somewhat confident- I can figure it out</t>
  </si>
  <si>
    <t>I'm not sure</t>
  </si>
  <si>
    <t>maybe</t>
  </si>
  <si>
    <t xml:space="preserve">Not at all confident - I need more information </t>
  </si>
  <si>
    <t>Version 2024</t>
  </si>
  <si>
    <t>Number of people with "Basic Plus"</t>
  </si>
  <si>
    <t>p</t>
  </si>
  <si>
    <t>% of people</t>
  </si>
  <si>
    <t>% of people in D30 partner areas with access to AT LEAST basic water services. Sum of basic, basic plus, and safely managed.</t>
  </si>
  <si>
    <t>% of people in D30 partner areas with access to AT LEAST basic sanitation services. Sum of basic and safely managed.
Basic=improved, not shared
Safely managed=improved facilities, not shared with other households, where excreta are safely disposed of in-situ or removed and treated off site</t>
  </si>
  <si>
    <t xml:space="preserve">% of people in D30 partner areas with access to basic hygiene services (handwashing facilities with water and soap at home). </t>
  </si>
  <si>
    <t>% of people in D30 partner areas with access to AT LEAST "basic plus" water services. Sum of basic plus and safely managed.</t>
  </si>
  <si>
    <t>% of people in D30 partner areas with access to safely managed water services.</t>
  </si>
  <si>
    <t>% of people in D30 partner areas with access to safely managed sanitation services. 
Safely managed=improved facilities, not shared with other households, where excreta are safely disposed of in-situ or removed and treated off site</t>
  </si>
  <si>
    <t>% of Healthcare Facilities (HCFs) with access to a basic level of water service (following JMP guidelines) in D30 partner areas. 
Basic = Water is available from an improved source on the premises</t>
  </si>
  <si>
    <t>% of Healthcare Facilities (HCFs) with access to a basic level of sanitation service (following JMP guidelines) in D30 partner areas. Improved sanitation facilities are usable with at least one toilet dedicated for staff, at least one sex-separated toilet with menstrual hygiene facilities, and at least one toilet accessible for people with limited mobility.</t>
  </si>
  <si>
    <t>% of Healthcare Facilities (HCFs) with access to a basic level of hygiene service (following JMP guidelines) in D30 partner areas. Functional hand hygiene facilities (with water and soap and/or alcohol-based hand rub) are available at points of care, and within 5 metres of toilets.</t>
  </si>
  <si>
    <t>% of schools with access to a basic level of water service (following JMP guidelines) in D30 partner areas. Basic = Drinking water from an improved source is available at the school at the time of the survey</t>
  </si>
  <si>
    <t>% of schools with access to a basic level of sanitation service (following JMP guidelines) in D30 partner areas. Improved facilities, which are single-sex and usable at the school</t>
  </si>
  <si>
    <t>% of schools with access to a basic level of hygiene service (following JMP guidelines) in D30 partner areas. Handwashing facilities, which have water and soap available</t>
  </si>
  <si>
    <t xml:space="preserve">% of Population with safely managed sanitation in partner cities and towns where we:
-have a long-term commitment to universality and sustainability for town and city-wide sanitation services 
-We are a significant enough actor across the sanitation service chain that we are confident we are contributing to changes in service levels through collective action with dedicated staff and annual investments
------------------------------------------------------------------------------------------------------
Area-based coverage of safely-managed sanitation services: articulated as % of population with safely-managed services in place, and measured through a Shit Flow Diagram over a geographic area
% of households that meet one of the following criteria:
1. At least basic HH sanitation + access to pit emptyng services + safe treatment/disposal
2. HH sewer connection + safe treatment/disposal
3. At least basic HH sanitation + in-situ treatment (e.g. tiger worm/biofil toilet, composting toilet, etc)
Town sanitation plans develeoped that include the following:
- regulation/minimum standards for HH sanitation, pit emptying, &amp; treatment 
- specific plans for non-sewered areas
- specific pro-poor policies for vulnerable and under-served populations serve all segments of populations 
</t>
  </si>
  <si>
    <t>% of partner areas</t>
  </si>
  <si>
    <t>% of Partner areas that conduct a local WASH system strength assessment, using any tool that contains or can be mapped to the (8) building blocks and contains measures of market system development for sanitation (such as local building block assessment, Sustainable Serices Checklist, or other tool); N = partner areas that conduct the assessment / D = total # of partner areas where alliance members work
Target is all partner areas conduct a local WASH system strength assessment</t>
  </si>
  <si>
    <r>
      <rPr>
        <sz val="11"/>
        <color rgb="FF000000"/>
        <rFont val="Aptos Narrow"/>
        <family val="2"/>
        <scheme val="minor"/>
      </rPr>
      <t xml:space="preserve">Partner areas demonstrating improvement in local WASH system strength, using any tool that contains or can be mapped to the (8) building blocks (such as local building block assessment, SSC, or other tool); threshold = any level of improvement in 4/8 (50%) of building blocks for </t>
    </r>
    <r>
      <rPr>
        <sz val="11"/>
        <color rgb="FF4472C4"/>
        <rFont val="Aptos Narrow"/>
        <family val="2"/>
        <scheme val="minor"/>
      </rPr>
      <t>water</t>
    </r>
    <r>
      <rPr>
        <sz val="11"/>
        <color rgb="FF000000"/>
        <rFont val="Aptos Narrow"/>
        <family val="2"/>
        <scheme val="minor"/>
      </rPr>
      <t xml:space="preserve">; N = partner areas demonstrating improvement </t>
    </r>
  </si>
  <si>
    <r>
      <t xml:space="preserve">% of partner areas demonstrating improvement in local water system strength, using any tool that contains or can be mapped to the (8) building blocks (such as local building block assessment, SSC, or other tool); threshold = any level of improvement in 4/8 (50%) of building blocks for </t>
    </r>
    <r>
      <rPr>
        <sz val="11"/>
        <color theme="4"/>
        <rFont val="Aptos Narrow"/>
        <family val="2"/>
        <scheme val="minor"/>
      </rPr>
      <t>water</t>
    </r>
    <r>
      <rPr>
        <sz val="11"/>
        <rFont val="Aptos Narrow"/>
        <family val="2"/>
        <scheme val="minor"/>
      </rPr>
      <t>; N = partner areas demonstrating improvement / D = total # of partner areas where alliance members work</t>
    </r>
  </si>
  <si>
    <t>% of partner areas demonstrating commitment to WASH master plan by pro-active steps to close the financial gap by local political actors (will to realize the plan) and/or prioritization to meet universal and sustainable WASH targets within annual local plans; resource mobilization does not need to be successful; QIS ladder is optional, but process must be participatory with multiple levels of stakeholders (vs simple self-reporting by local political leaders); N = partner areas with political will to realize master plan / D = total # of partner areas where alliance members work</t>
  </si>
  <si>
    <t>% of partner areas that demonstrate increased priority for WRM and climate resilience, demonstrated via inclusion in master plan, development/existence of a separate plan, or engagement in partnerships; emphasis on strengthening the link between WASH and WRM/climate; QIS ladder is optional, but process must be participatory with multiple levels of stakeholders (vs simple self-reporting by district); N = partner areas with increased priority for WRM &amp; climate resilience / D = total # of partner areas where alliance members work</t>
  </si>
  <si>
    <t>% of partner areas in need of WASH Master Plan</t>
  </si>
  <si>
    <t xml:space="preserve">% of partner areas supported in long-term WASH Master Planning Process by D30 Alliance members. Tracking inputs of D30 Alliance - D30 Alliance members have supported / facilitated all partner areas in the development of a Lifecycle Costed Plan  / WASH Master Plan / FLCC / District Investment Plan exists and accounts for Water, Sanitation, and Hygiene, including service provision to public institutions. </t>
  </si>
  <si>
    <t>% of partner areas with a functioning accountability mechanism (referring to user feedback systems such as hotlines or databases, registers of feedback surfaced during water committee meetings, etc.) for service providers and service authorities. Other ‘accountability mechanisms' (such as designated positions in district to respond to feedback &amp; service provider contract requirements for improved levels of service) exist, but don’t rely as much on consumer input and would need to be measured differently); ‘functionality’ includes use of the system/mechanism by WASH service users (including by vulnerable and excluded population groups) which requires awareness among users; QIS ladder is optional, but process must be participatory with multiple levels of stakeholders (vs simple self-reporting by district); N = partner areas with functioning accountability mechanism / D = total # of partner areas where alliance members work</t>
  </si>
  <si>
    <r>
      <t xml:space="preserve">Partner areas where service authorities and service providers demonstrate increased response to demands from WASH service users; emphasis on </t>
    </r>
    <r>
      <rPr>
        <i/>
        <sz val="11"/>
        <rFont val="Aptos Narrow"/>
        <family val="2"/>
        <scheme val="minor"/>
      </rPr>
      <t>response</t>
    </r>
    <r>
      <rPr>
        <sz val="11"/>
        <rFont val="Aptos Narrow"/>
        <family val="2"/>
        <scheme val="minor"/>
      </rPr>
      <t xml:space="preserve"> to feedback by service authorities &amp; providers (vs existence &amp; use of system in 4.1)</t>
    </r>
  </si>
  <si>
    <t>% of partner areas that host regular (quarterly/semi-annual/annual) progress review meetings (learning/reflection session) with wider WASH actors. Goal is 100% partner areas host regular learning events</t>
  </si>
  <si>
    <t>% of people in focus countries with access to AT LEAST basic water services
At least basic = basic + basic plus + safely managed
Basic = Drinking water from an improved source, provided collection time is not more than 30 minutes for a roundtrip including queuing
Basic plus = Drinking water from an improved source, within 30 min round trip, and OR available when needed OR free from contamination OR on premises.
Safely managed =Drinking water from an improved source, on premises, available when needed and free from contamination</t>
  </si>
  <si>
    <t>% of people in focus countries with access to AT LEAST basic sanitation services
Sum of basic and safely managed.
Basic=improved, not shared
Safely managed=improved facilities, not shared with other households, where excreta are safely disposed of in-situ or removed and treated off site</t>
  </si>
  <si>
    <t>% of people in focus countries with access to AT LEAST basic hygiene services
Basic = People with  handwashing facilities with water and soap at home in partner areas</t>
  </si>
  <si>
    <t>% of people in focus countries with access to safely managed water services</t>
  </si>
  <si>
    <t>% of people in focus countries with access to safely managed sanitation services</t>
  </si>
  <si>
    <t>% of focus countries</t>
  </si>
  <si>
    <t>% of focus countries demonstrating improvement in national WASH system strength, using any tool that contains or can be mapped to the (8) building blocks (such as a national building block assessment or other tool) and includes measures for public and private sanitation service providers along the value chain (products &amp; services, containment, emptying, transfer); threshold = any level of improvement in 4/8 (50%) of building blocks; N = focus countries demonstrating improvement / D = total # of focus countries where alliance members work</t>
  </si>
  <si>
    <t>D30 focus countries where the president/prime minister has made a specific and actionable commitment to accelerating progress toward WASH that is followed up by action ('Presidential compact')</t>
  </si>
  <si>
    <t xml:space="preserve">% of D30 focus countries where the president/prime minister has made a specific and actionable commitment to accelerating progress toward WASH that is followed up by action ('Presidential compact'). 'The definition of 'presidential compact' or 'executive level commitment' will be further elaborated in early 2023 and used to refine this indicator. </t>
  </si>
  <si>
    <t xml:space="preserve">D30 Alliance Input -- tracking scale of WASH Master Planning (Full Lifecycle Costed Local Investment Plan); local (partner area) process has been implemented at national or sub-national level in focus countries; includes city/town sanitation plans that include: 1) regulation/minimum standards for household sanitation, pit emptying, &amp; treatment, 2) specific plans for non-sewered areas, and 3) specific pro-poor policies for vulnerable and under-served populations serve all segments of populations; N = # of focus countries that have adopted WASH Master Plan process, D = # of focus countries
Target is based on countries have scaled WASH Master Plan to 25% of service provision areas [partner areas] </t>
  </si>
  <si>
    <t>This definition uses the SWA QIS 5 step assessment based on the following question: Are there costed multi-year financing strategies in place to increase funding to the sector and reach the country goals on WASH? . % of D30 countries with costed national WASH finance strategies in place. Reporting frequency is to complete a full evaluation every 3 years (since the strategy should cover multiple years, and in intermediate years check for implementation and adjustments/revisions made by local or national partners)</t>
  </si>
  <si>
    <t>% focus countries where more than more than one alliance member works and have implemented at least one joint activity as defined in an aligned strategy or operational plan; N = focus countries with joint action / D = total # of focus countries where (at least 1) alliance member works</t>
  </si>
  <si>
    <t>% of focus countries where alliance members participate in SWA/Agenda for Change type WASH partnership activities (or similar national multi-constituency s/collaborations influencing government)</t>
  </si>
  <si>
    <t xml:space="preserve">The percent and amount of change in carbon emissions by the combined members of alliance. </t>
  </si>
  <si>
    <t>Total number and proportion of people with at least basic water service in One For All focus countries
-government has endorsed common plan for national sector strengthening and provides basis for mutual accountability 
-national sector assessment baseline has been completed
-organizational program of support to national sector strengthening has been designed and responds to the national assessment (baseline) and related national plans 
-partnerships with other actors have been established e.g. government and 2-3 main collaborating partners (aside from government)
-dedicated organization staff exist (in IRC/WFP teams) with annual investments of at least $250K for national system strengthening work.</t>
  </si>
  <si>
    <t xml:space="preserve">Total number and proportion of people  globally and in each region  with [at least basic/safely managed with at sanitation </t>
  </si>
  <si>
    <t>Total number and proportion of people with at least basic sanitation service in One For All focus countries
-government has endorsed common plan for national sector strengthening and provides basis for mutual accountability 
-national sector assessment baseline has been completed
-organizational program of support to national sector strengthening has been designed and responds to the national assessment (baseline) and related national plans 
-partnerships with other actors have been established e.g. government and 2-3 main collaborating partners (aside from government)
-dedicated organization staff exist (in IRC/WFP teams) with annual investments of at least $250K for national system strengthening work.</t>
  </si>
  <si>
    <t xml:space="preserve">Total number and proportion of people  globally and in each region  with [at least basic/safely managed with at hygiene </t>
  </si>
  <si>
    <t>Total number and proportion of people with at least basic hygiene service in One For All focus countries
-government has endorsed common plan for national sector strengthening and provides basis for mutual accountability 
-national sector assessment baseline has been completed
-organizational program of support to national sector strengthening has been designed and responds to the national assessment (baseline) and related national plans 
-partnerships with other actors have been established e.g. government and 2-3 main collaborating partners (aside from government)
-dedicated organization staff exist (in IRC/WFP teams) with annual investments of at least $250K for national system strengthening work.</t>
  </si>
  <si>
    <t>Número de personas con "Básico Plus"</t>
  </si>
  <si>
    <t>SVL.L.2.1.p</t>
  </si>
  <si>
    <t xml:space="preserve">% de personas en zonas asociadas D30 con acceso POR LO MENOS a servicios de agua al nivel "Básico". La suma de Básico, Básico Plus, y Gestionado de Forma Segura. </t>
  </si>
  <si>
    <t>SVL.L.2.2.p</t>
  </si>
  <si>
    <t>% de personas en zonas asociadas D30 con acceso POR LO MENOS a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</si>
  <si>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SVL.L.2.3.p</t>
  </si>
  <si>
    <t>% de personas en zonas asociadas D30 con accesso a servicios de higiene básicos (instalaciones de lavado de manos en casa con agua y jabón)</t>
  </si>
  <si>
    <t>SVL.L.3.1.p</t>
  </si>
  <si>
    <t>% de personas en zonas asociadas D30 con acceso a POR LO MENOS servicios de agua al nivel "básicos plus". Suma de "básico plus" y "gestionado de forma segura".</t>
  </si>
  <si>
    <t>SVL.L.4.1.p</t>
  </si>
  <si>
    <t>% de personas en zonas asociadas D30 con accesso a servicios de agua al nivel "gestionado de forma segura".</t>
  </si>
  <si>
    <t>SVL.L.4.2.p</t>
  </si>
  <si>
    <t>% de personas en zonas asociadas D30 con accesso a servicios de saneamiento al nivel "gestionado de forma segura".</t>
  </si>
  <si>
    <t>SVL.L.7.1.p</t>
  </si>
  <si>
    <r>
      <t xml:space="preserve">% de Establecimientos de Atención Médica (EAM) con accesso a servicios de agua al nivel "básico" (según los lineamientos JMP) en zonas asociadas D30. 
Básico = El agua está disponible de una fuente mejorada </t>
    </r>
    <r>
      <rPr>
        <i/>
        <sz val="11"/>
        <rFont val="Aptos Narrow"/>
        <family val="2"/>
        <scheme val="minor"/>
      </rPr>
      <t>in situ</t>
    </r>
  </si>
  <si>
    <r>
      <t xml:space="preserve">Número de Establecimientos de Atención Médica (EAM) con accesso a servicios de agua al nivel "básico" (según los lineamientos JMP) en zonas asociadas D30. 
Básico = El agua está disponible de una fuente mejorada </t>
    </r>
    <r>
      <rPr>
        <i/>
        <sz val="11"/>
        <rFont val="Aptos Narrow"/>
        <family val="2"/>
        <scheme val="minor"/>
      </rPr>
      <t>in situ</t>
    </r>
  </si>
  <si>
    <t>SVL.L.7.2.p</t>
  </si>
  <si>
    <t>% de Establecimientos de Atención Médica (EAM) con accesso a servicios de saneamiento al nivel "básico" (según los lineamientos JMP) en zonas asociadas D30. 
Instalaciones de saneamiento mejoradas se pueden utilizar con al menos un baño exclusivo para el personal, al menos un baño separado por sexo con instalaciones de higiene menstrual y al menos un baño accesible para personas con movilidad limitada.</t>
  </si>
  <si>
    <t>SVL.L.7.3.p</t>
  </si>
  <si>
    <t>% de Establecimientos de Atención Médica (EAM) con accesso a servicios de higiene al nivel "básico" (según los lineamientos JMP) en zonas asociadas D30. 
Instalaciones funcionales para la higiene de manos (con agua y jabón y/o desinfectante para manos a base de alcohol) disponibles en los puntos de atención y a menos de 5 metros del baño.</t>
  </si>
  <si>
    <t>SVL.L.8.1.p</t>
  </si>
  <si>
    <t>% de escuelas con accesso a servicios de agua al nivel "básico" (según los lineamientos JMP) en zonas asociadas D30. Básico = en el momento de la encuesta, la escuela dispone de agua para consumo procedente de una fuente mejorada</t>
  </si>
  <si>
    <t>SVL.L.8.2.p</t>
  </si>
  <si>
    <t>% de escuelas con accesso a servicios de saneamiento al nivel "básico" (según los lineamientos JMP) en zonas asociadas D30. Instalaciones mejoradas, que son para un solo sexo y utilizables en la escuela.</t>
  </si>
  <si>
    <t>SVL.L.8.3.p</t>
  </si>
  <si>
    <t>% de escuelas con accesso a servicios de higiene al nivel "básico" (según los lineamientos JMP) en zonas asociadas D30. Instalaciones para el lavado de manos, que tienen agua y jabón disponibles</t>
  </si>
  <si>
    <t>SVL.L.10.p</t>
  </si>
  <si>
    <t xml:space="preserve">% de Población con saneamiento gestionado de forma segura en distritos CTPS y ciudades y poblados asociados donde:
- tenemos un compromiso a largo plazo con la universalidad y la sostenibilidad de los servicios de saneamiento de poblados y ciudades
- somos un actor lo suficientemente importante en la cadena de servicios de saneamiento que estamos seguros de que estamos contribuyendo a cambios en los niveles de servicio a través de la acción colectiva con personal dedicado e inversiones anuales.
</t>
  </si>
  <si>
    <t>SVL.L.10.n</t>
  </si>
  <si>
    <t>SYS.L.1.p</t>
  </si>
  <si>
    <t>% de zonas asociadas que realizan una evaluación de la fortaleza del sistema WASH local, utilizando cualquier herramienta que contenga o pueda asignarse a los (8) componentes básicos (como una evaluación local de pilares, LVSS u otra herramienta) ; N = zonas asociadas que realizan la evaluación / D = número total de zonas asociadas donde trabajan los miembros de la alianza</t>
  </si>
  <si>
    <r>
      <t xml:space="preserve">Zonas asociadas que demuestran mejoras en la solidez del sistema de agua local, utilizando cualquier herramienta que contenga o pueda asignarse a los (8) componentes básicos (como evaluación de pilares locales, LVSS u otra herramienta); umbral = cualquier nivel de mejora en 4/8 (50%) de los componentes básicos para el </t>
    </r>
    <r>
      <rPr>
        <sz val="11"/>
        <color theme="4"/>
        <rFont val="Aptos Narrow"/>
        <family val="2"/>
        <scheme val="minor"/>
      </rPr>
      <t>agua</t>
    </r>
    <r>
      <rPr>
        <sz val="11"/>
        <rFont val="Aptos Narrow"/>
        <family val="2"/>
        <scheme val="minor"/>
      </rPr>
      <t>; N = zonas asociadas que demuestran mejoras</t>
    </r>
  </si>
  <si>
    <t>SYS.L.2.p</t>
  </si>
  <si>
    <r>
      <t xml:space="preserve">% de zonas asociadas que demuestran mejoras en la solidez del sistema de agua local, utilizando cualquier herramienta que contenga o pueda asignarse a los (8) componentes básicos (como evaluación de pilares locales, LVSS u otra herramienta); umbral = cualquier nivel de mejora en 4/8 (50%) de los componentes básicos para el </t>
    </r>
    <r>
      <rPr>
        <sz val="11"/>
        <color theme="4"/>
        <rFont val="Aptos Narrow"/>
        <family val="2"/>
        <scheme val="minor"/>
      </rPr>
      <t>agua</t>
    </r>
    <r>
      <rPr>
        <sz val="11"/>
        <rFont val="Aptos Narrow"/>
        <family val="2"/>
        <scheme val="minor"/>
      </rPr>
      <t>; N = zonas asociadas que demuestran mejoras / D = número total de zonas asociadas donde trabajan los miembros de la alianza</t>
    </r>
  </si>
  <si>
    <t>SYS.L.4</t>
  </si>
  <si>
    <t>OPW.L.1.p</t>
  </si>
  <si>
    <t>% de zonas asociadas que demuestren compromiso con el plan maestro WASH mediante medidas proactivas para cerrar la brecha financiera por parte de los actores políticos locales (voluntad de realizar el plan) y/o priorización para cumplir objetivos de WASH universal y sostenible dentro de los planes locales anuales; no es necesario que la movilización de recursos tenga éxito; La escalera QIS es opcional, pero el proceso debe ser participativo con múltiples niveles de partes interesadas (en lugar de un simple informe propio de los líderes políticos locales); N = zonas asociadas con voluntad política para realizar el plan maestro / D = número total de zonas asociadas donde trabajan los miembros de la alianza</t>
  </si>
  <si>
    <t>OAC.L.4.p</t>
  </si>
  <si>
    <t>% de zonas asociadas que demuestren una mayor prioridad para GRH y la resiliencia climática, demostrada a través de la inclusión en el plan maestro, el desarrollo/existencia de un plan separado o la participación en asociaciones; énfasis en fortalecer el vínculo entre WASH y GRH/clima; La escala SIC es opcional, pero el proceso debe ser participativo con múltiples niveles de partes interesadas (frente al simple autoinforme por distrito); N = zonas asociadas con mayor prioridad para GRH y resiliencia climática / D = número total de zonas asociadas donde trabajan los miembros de la alianza</t>
  </si>
  <si>
    <t>OAC.L.5.p</t>
  </si>
  <si>
    <t>% de zonas asociadas apoyadas en el proceso de planificación maestra WASH a largo plazo por miembros de la alianza D30.  Seguimiento de los aportes de la Alianza D30: los miembros de la Alianza D30 han apoyado / facilitado todas las zonas asociadas en el desarrollo de un Plan de costos de ciclo de vida / Plan maestro WASH / FLCC / Existe un plan de inversión del distrito y da cuenta de agua, saneamiento e higiene, incluyendo la prestación de servicios a las instituciones públicas.</t>
  </si>
  <si>
    <t>OFI.L.1.p</t>
  </si>
  <si>
    <t>OFI.L.2.p</t>
  </si>
  <si>
    <t>ODE.L.1.p</t>
  </si>
  <si>
    <t>% de zonas asociadas con un mecanismo de rendición de cuentas en funcionamiento (referido a sistemas de comentarios de los usuarios, como líneas directas o bases de datos, registros de comentarios surgidos durante las reuniones del comité de agua, etc.) para proveedores de servicios y autoridades de servicios. Existen otros "mecanismos de rendición de cuentas" (como puestos designados en el distrito para responder a la retroalimentación y los requisitos del contrato del proveedor de servicios para mejorar los niveles de servicio), pero no dependen tanto de los comentarios de los consumidores y deberían medirse de manera diferente); la “funcionalidad” incluye el uso del sistema/mecanismo por parte de los usuarios del servicio WASH (incluyendo los grupos de población vulnerables y excluidos), lo que requiere concienciación entre los usuarios; La escala SIC es opcional, pero el proceso debe ser participativo con múltiples niveles de partes interesadas (frente al simple autoinforme por distrito); N = zonas asociadas con mecanismo de rendición de cuentas en funcionamiento / D = número total de zonas asociadas donde trabajan los miembros de la alianza</t>
  </si>
  <si>
    <t>ODE.L.3.p</t>
  </si>
  <si>
    <t>% de zonas asociadas donde las autoridades de servicios y los proveedores de servicios demuestren una mayor respuesta a las demandas de los usuarios de servicios WASH; énfasis en la respuesta a la retroalimentación por parte de las autoridades y proveedores de servicios (frente a la existencia y uso del sistema en 4.1); La escala SIC es opcional, pero el proceso debe ser participativo con múltiples niveles de partes interesadas (frente al simple autoinforme por distrito); N = zonas asociadas con una mayor respuesta a las demandas / D = número total de zonas asociadas donde trabajan los miembros de la alianza
ALTERNATIVA: zonas asociadas con un número creciente de demanda verbal o escrita de niveles de servicio más altos registrados por proveedores de servicios o autoridades (aunque estos registros probablemente no existen y/o serían difíciles de medir, tendrían que acordarse como parte de un consumidor). estrategia de participación en las zonas asociadas locales)
Meta es 100 % de las zonas asociadas que demuestran una mayor respuesta a las demandas de los usuarios del servicio WASH</t>
  </si>
  <si>
    <t>ODE.L.4.p</t>
  </si>
  <si>
    <t>OCA.L.1.p</t>
  </si>
  <si>
    <t>Actividades de aprendizaje que incluyen la reflexión sobre los niveles de servicio</t>
  </si>
  <si>
    <t>Eventos de aprendizaje/sesiones de reflexión regulares (trimestrales/semestrales/anuales) con actores más amplios de WASH. El objetivo es que el 100 % de las zonas asociadas organicen eventos de aprendizaje periódicos</t>
  </si>
  <si>
    <r>
      <t xml:space="preserve">Número de personas en países de enfoque con acceso a POR LO MENOS servicios de agua al nivel "Básico"
Al menos básico = básico + básico plus + gestionado de forma segura
Básico = Agua para consumo de una fuente mejorada, siempre que el tiempo de recolección no supere los 30 minutos para un viaje de ida y vuelta, incluidas las colas
Básico plus = Agua para consumo de una fuente mejorada, dentro de los 30 minutos de ida y vuelta, y O disponible cuando se necesite O libre de contaminación O ubicada </t>
    </r>
    <r>
      <rPr>
        <i/>
        <sz val="11"/>
        <rFont val="Aptos Narrow"/>
        <family val="2"/>
        <scheme val="minor"/>
      </rPr>
      <t>in situ</t>
    </r>
    <r>
      <rPr>
        <sz val="11"/>
        <rFont val="Aptos Narrow"/>
        <family val="2"/>
        <scheme val="minor"/>
      </rPr>
      <t xml:space="preserve">.
gestionado de forma segura = Agua potable de una fuente mejorada, ubicada </t>
    </r>
    <r>
      <rPr>
        <i/>
        <sz val="11"/>
        <rFont val="Aptos Narrow"/>
        <family val="2"/>
        <scheme val="minor"/>
      </rPr>
      <t>in situ</t>
    </r>
    <r>
      <rPr>
        <sz val="11"/>
        <rFont val="Aptos Narrow"/>
        <family val="2"/>
        <scheme val="minor"/>
      </rPr>
      <t>, disponible cuando se necesite y libre de contaminación</t>
    </r>
  </si>
  <si>
    <t>SVL.N.1.1.p</t>
  </si>
  <si>
    <r>
      <t xml:space="preserve">% de personas en países de enfoque con acceso a POR LO MENOS servicios de agua al nivel "Básico"
Al menos básico = básico + básico plus + gestionado de forma segura
Básico = Agua para consumo de una fuente mejorada, siempre que el tiempo de recolección no supere los 30 minutos para un viaje de ida y vuelta, incluidas las colas
Básico plus = Agua para consumo de una fuente mejorada, dentro de los 30 minutos de ida y vuelta, y O disponible cuando se necesite O libre de contaminación O ubicada </t>
    </r>
    <r>
      <rPr>
        <i/>
        <sz val="11"/>
        <rFont val="Aptos Narrow"/>
        <family val="2"/>
        <scheme val="minor"/>
      </rPr>
      <t>in situ</t>
    </r>
    <r>
      <rPr>
        <sz val="11"/>
        <rFont val="Aptos Narrow"/>
        <family val="2"/>
        <scheme val="minor"/>
      </rPr>
      <t xml:space="preserve">.
gestionado de forma segura = Agua potable de una fuente mejorada, ubicada </t>
    </r>
    <r>
      <rPr>
        <i/>
        <sz val="11"/>
        <rFont val="Aptos Narrow"/>
        <family val="2"/>
        <scheme val="minor"/>
      </rPr>
      <t>in situ</t>
    </r>
    <r>
      <rPr>
        <sz val="11"/>
        <rFont val="Aptos Narrow"/>
        <family val="2"/>
        <scheme val="minor"/>
      </rPr>
      <t>, disponible cuando se necesite y libre de contaminación</t>
    </r>
  </si>
  <si>
    <t>SVL.N.1.2.p</t>
  </si>
  <si>
    <t>% de personas en los países de enfoque con acceso a POR LO MENOS servicios de saneamiento al nivel "Básico"
La suma de Básico y Gestionado de Forma Segura. 
Básico = mejorado, no compartido
Gestionado de Forma Segura = Instalaciones mejoradas, no compartidas con otros hogares, donde los exrementos se eleminan de forma segura in situ o ser eliminan y tratan fuera del sitio.</t>
  </si>
  <si>
    <t>SVL.N.1.3.p</t>
  </si>
  <si>
    <t>% de personas en los países de enfoque con acceso a POR LO MENOS servicios de higiene al nivel "Básico"
Básico = Personas con instalaciones de lavado de manos en casa con agua y jabón</t>
  </si>
  <si>
    <t>SVL.N.2.1.p</t>
  </si>
  <si>
    <t>% de personas en los países de enfoque con acceso a POR LO MENOS servicios de agua al nivel "Gestionado de forma segura"</t>
  </si>
  <si>
    <t>SVL.N.2.2.p</t>
  </si>
  <si>
    <t>% de personas en los países de enfoque con acceso a POR LO MENOS servicios de saneamiento al nivel "Gestionado de forma segura"</t>
  </si>
  <si>
    <r>
      <t xml:space="preserve">% de Establecimientos de Atención Médica (EAM) en los paises de enfoque con accesso a POR LO MENOS servicios de AGUA al nivel "Básico"
Se dispone de agua de una fuente mejorada </t>
    </r>
    <r>
      <rPr>
        <i/>
        <sz val="11"/>
        <rFont val="Aptos Narrow"/>
        <family val="2"/>
        <scheme val="minor"/>
      </rPr>
      <t>in situ</t>
    </r>
  </si>
  <si>
    <t>SYS.N.1.p</t>
  </si>
  <si>
    <t>% de países de enfoque que demuestren mejoras en la solidez del sistema WASH nacional, utilizando cualquier herramienta que contenga o pueda asignarse a los (8) pilares (como una evaluación de pilares nacionales u otra herramienta) e incluya medidas para los proveedores de servicios de Saneamiento públicos y privados a lo largo del cadena de valor (productos y servicios, contención, vaciado, transferencia); umbral = cualquier nivel de mejora en 4/8 (50%) de los componentes básicos; N = países de enfoque que demuestran mejoras / D = # total de países de enfoque donde trabajan miembros de la alianza</t>
  </si>
  <si>
    <t>SYS.N.2</t>
  </si>
  <si>
    <t>SYS.N.3</t>
  </si>
  <si>
    <t>Países de enfoque D30 donde el presidente/primer ministro ha hecho un compromiso específico y factible para acelerar el avance hacia WASH que es seguido por la acción ('Pacto presidencial')</t>
  </si>
  <si>
    <t xml:space="preserve">Número de países de enfoque D30 donde el presidente/primer ministro ha hecho un compromiso específico y factible para acelerar el avance hacia WASH que es seguido por la acción ('Pacto presidencial'). La definición de "pacto presidencial" o "compromiso de nivel ejecutivo" se elaborará más a principios de 2023 y se utilizará para perfeccionar este indicador. </t>
  </si>
  <si>
    <t>OPW.N.2.p</t>
  </si>
  <si>
    <t xml:space="preserve">% de países de enfoque D30 donde el presidente/primer ministro ha hecho un compromiso específico y factible para acelerar el avance hacia WASH que es seguido por la acción ('Pacto presidencial'). La definición de "pacto presidencial" o "compromiso de nivel ejecutivo" se elaborará más a principios de 2023 y se utilizará para perfeccionar este indicador. </t>
  </si>
  <si>
    <t>OAC.N.2.p</t>
  </si>
  <si>
    <t xml:space="preserve">Aporte de la Alianza D30 -- escala de seguimiento de la Planificación Maestra de WASH (Plan de Inversión Local presupuestado del Ciclo de Vida Completo); el proceso local (área zona asociada) se ha implementado a nivel nacional o subnacional en los países de enfoque; incluye planes de Saneamiento de ciudad/pueblo que incluyen: 1) normas mínimas/regulación para Saneamiento doméstico, vaciado de pozos y tratamiento, 2) planes específicos para zonas sin alcantarillado, y 3) las políticas específicas a favor de los pobres para poblaciones vulnerables y desatendidas sirven a todos los segmentos de la población; N = # de países de enfoque que han adoptado el proceso del Plan Maestro WASH, D = # de países de enfoque
Meta se base en 5 países de enfoque han escalado el Plan Maestro WASH al 25% de las áreas de provisión de servicios [zonas asociadas] </t>
  </si>
  <si>
    <t>OFI.N.1.p</t>
  </si>
  <si>
    <t>Esta definición utiliza la evaluación de 5 pasos "QIS" de SWA basada en la siguiente pregunta: ¿Existen estrategias de financiación multianuales calculadas para aumentar el financiamiento del sector y alcanzar los objetivos WASH del país? % de paises de enfoque con estrategias financieras nacionales WASH presupuestadas y establecidas. Frecuencia de informes se base en completar una evaluación total cada 3 años (ya que la estrategia debe cubrir varios años y en los años intermedios verificar la implementación y los ajustes/revisiones realizados por los socios locales o nacionales)</t>
  </si>
  <si>
    <t>ODE.N.1</t>
  </si>
  <si>
    <t>OCA.N.1.p</t>
  </si>
  <si>
    <t>% de países de enfoque donde trabaja más de un miembro de la alianza y han ejecutado al menos una actividad conjunta como se define en una estrategia alineada o un plan operativo; N = países de enfoque con acción conjunta / D = # total de países de enfoque donde trabaja (al menos 1) miembro de la alianza</t>
  </si>
  <si>
    <t>OCA.N.2.p</t>
  </si>
  <si>
    <t>% de países de enfoque donde los miembros de la alianza participan en actividades de asociación de SWA</t>
  </si>
  <si>
    <t>SYS.G.2</t>
  </si>
  <si>
    <t>SYS.G.3</t>
  </si>
  <si>
    <t>OCA.G.1</t>
  </si>
  <si>
    <t>OCO.G.1</t>
  </si>
  <si>
    <t>OCO.G.2</t>
  </si>
  <si>
    <t>OCO.G.3</t>
  </si>
  <si>
    <t>OCO.G.4</t>
  </si>
  <si>
    <t>SVL.S.4</t>
  </si>
  <si>
    <t>SYS.S.1</t>
  </si>
  <si>
    <t>OPW.S.2</t>
  </si>
  <si>
    <t>OPW.S.3</t>
  </si>
  <si>
    <t>OFI.S.1</t>
  </si>
  <si>
    <t>OFI.S.5</t>
  </si>
  <si>
    <t>ODE.S.1</t>
  </si>
  <si>
    <t>ODE.S.3</t>
  </si>
  <si>
    <t>ODE.S.4</t>
  </si>
  <si>
    <t>OCA.S.3</t>
  </si>
  <si>
    <t>IRC, Water for Good</t>
  </si>
  <si>
    <t xml:space="preserve"> ⭐⭐ </t>
  </si>
  <si>
    <t>IRC, Water For People, Water for Good</t>
  </si>
  <si>
    <t xml:space="preserve"> </t>
  </si>
  <si>
    <t>% of countries</t>
  </si>
  <si>
    <t>.</t>
  </si>
  <si>
    <t>2030 Target OFA</t>
  </si>
  <si>
    <t>Key Performance Indicator</t>
  </si>
  <si>
    <t>National</t>
  </si>
  <si>
    <t>Service Levels</t>
  </si>
  <si>
    <t>System Strength</t>
  </si>
  <si>
    <t>Political Will</t>
  </si>
  <si>
    <t>Actor Capacity To Plan, Provide, And Regulate Service Delivery</t>
  </si>
  <si>
    <t>Finance And Increasing Value Of Investments</t>
  </si>
  <si>
    <t>Citizens Demand Higher Levels Of Service</t>
  </si>
  <si>
    <t>Collective Action And Multi-Sector Partnerships</t>
  </si>
  <si>
    <t>Changing Ourselves</t>
  </si>
  <si>
    <t>Global Landscape</t>
  </si>
  <si>
    <t>Note: this only contains IRC, or Alliance wide values</t>
  </si>
  <si>
    <t>WHAT WE DO</t>
  </si>
  <si>
    <t>WHAT THIS LEADS TO</t>
  </si>
  <si>
    <t>WHAT THAT DELIVERS</t>
  </si>
  <si>
    <t>The percent and amount of change in carbon emissions by the combined members of alliance.</t>
  </si>
  <si>
    <t>D30 Result framework - Highlight Indicator matrix</t>
  </si>
  <si>
    <t>Theory of change group</t>
  </si>
  <si>
    <t>Category</t>
  </si>
  <si>
    <t>Indicator #</t>
  </si>
  <si>
    <t>Subindicator #</t>
  </si>
  <si>
    <t>Type code</t>
  </si>
  <si>
    <t>KPI</t>
  </si>
  <si>
    <t>Impact targets</t>
  </si>
  <si>
    <t>Key performance Indicator</t>
  </si>
  <si>
    <t>percentage (%)</t>
  </si>
  <si>
    <t>Service levels</t>
  </si>
  <si>
    <t>SVL</t>
  </si>
  <si>
    <t>number</t>
  </si>
  <si>
    <t>SYS</t>
  </si>
  <si>
    <t>System strength</t>
  </si>
  <si>
    <t>Outcomes</t>
  </si>
  <si>
    <t>Political will</t>
  </si>
  <si>
    <t>OPW</t>
  </si>
  <si>
    <t xml:space="preserve">Actor capacity to plan, provide, and regulate service delivery </t>
  </si>
  <si>
    <t>OAC</t>
  </si>
  <si>
    <t>Finance</t>
  </si>
  <si>
    <t>OFI</t>
  </si>
  <si>
    <t>Demand by citizens for higher levels of service</t>
  </si>
  <si>
    <t>ODE</t>
  </si>
  <si>
    <t>Collective action and multi-sector partnerships</t>
  </si>
  <si>
    <t>OCA</t>
  </si>
  <si>
    <t>Changing ourselves</t>
  </si>
  <si>
    <t>OCO</t>
  </si>
  <si>
    <t>Approaches</t>
  </si>
  <si>
    <t>Research and innovation</t>
  </si>
  <si>
    <t>ARI</t>
  </si>
  <si>
    <t>Quality and Access to Information</t>
  </si>
  <si>
    <t>AQI</t>
  </si>
  <si>
    <t>Technical Assistance</t>
  </si>
  <si>
    <t>ATA</t>
  </si>
  <si>
    <t>Advocacy and Influencing</t>
  </si>
  <si>
    <t>AAI</t>
  </si>
  <si>
    <t>Co-investment</t>
  </si>
  <si>
    <t>ACI</t>
  </si>
  <si>
    <t xml:space="preserve">Sector global </t>
  </si>
  <si>
    <t>D30 Result framework - Indicator coding</t>
  </si>
  <si>
    <t>Note: Values may be empty as method is still being refined or they are not relevant for IRC. Previous years also had less data completion as framework was still being rolled out</t>
  </si>
  <si>
    <t>These are the values as reported by the partners within OFA</t>
  </si>
  <si>
    <t>Note: values may be empty as method is still being refined or they are not relevant for IRC</t>
  </si>
  <si>
    <t>Tanzania</t>
  </si>
  <si>
    <t>Water For People, Water for Good</t>
  </si>
  <si>
    <t>Burkina_Faso</t>
  </si>
  <si>
    <t>2025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</si>
</sst>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_(* #,##0_);_(* \(#,##0\);_(* &quot;-&quot;??_);_(@_)"/>
    <numFmt numFmtId="166" formatCode="_-* #,##0_-;\-* #,##0_-;_-* &quot;-&quot;??_-;_-@_-"/>
    <numFmt numFmtId="167" formatCode="[$-F800]dddd\,\ mmmm\ dd\,\ yyyy"/>
  </numFmts>
  <fonts count="2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i/>
      <sz val="11"/>
      <name val="Aptos Narrow"/>
      <family val="2"/>
      <scheme val="minor"/>
    </font>
    <font>
      <sz val="11"/>
      <color rgb="FF000000"/>
      <name val="Aptos Narrow"/>
      <family val="2"/>
      <scheme val="minor"/>
    </font>
    <font>
      <sz val="11"/>
      <color rgb="FF4472C4"/>
      <name val="Aptos Narrow"/>
      <family val="2"/>
      <scheme val="minor"/>
    </font>
    <font>
      <sz val="11"/>
      <color theme="4"/>
      <name val="Aptos Narrow"/>
      <family val="2"/>
      <scheme val="minor"/>
    </font>
    <font>
      <sz val="10"/>
      <color theme="0"/>
      <name val="Aptos Narrow"/>
      <family val="2"/>
      <scheme val="minor"/>
    </font>
    <font>
      <b/>
      <sz val="10"/>
      <color theme="0"/>
      <name val="Aptos Narrow"/>
      <family val="2"/>
      <scheme val="minor"/>
    </font>
    <font>
      <b/>
      <sz val="14"/>
      <color theme="0"/>
      <name val="Calibri Light"/>
      <family val="2"/>
    </font>
    <font>
      <sz val="10"/>
      <color theme="1"/>
      <name val="Aptos Narrow"/>
      <family val="2"/>
      <scheme val="minor"/>
    </font>
    <font>
      <sz val="8"/>
      <name val="Aptos Narrow"/>
      <family val="2"/>
      <scheme val="minor"/>
    </font>
    <font>
      <i/>
      <sz val="11"/>
      <color theme="1"/>
      <name val="Aptos Narrow"/>
      <family val="2"/>
      <scheme val="minor"/>
    </font>
    <font>
      <sz val="11"/>
      <color theme="0"/>
      <name val="Aptos Narrow"/>
      <family val="2"/>
      <scheme val="minor"/>
    </font>
    <font>
      <i/>
      <sz val="10"/>
      <color theme="0"/>
      <name val="Aptos Narrow"/>
      <family val="2"/>
      <scheme val="minor"/>
    </font>
    <font>
      <sz val="10.5"/>
      <color theme="0"/>
      <name val="Avenir Next LT Pro"/>
      <family val="2"/>
    </font>
    <font>
      <sz val="20"/>
      <color theme="1"/>
      <name val="Aptos Narrow"/>
      <family val="2"/>
      <scheme val="minor"/>
    </font>
    <font>
      <b/>
      <sz val="9"/>
      <color indexed="81"/>
      <name val="Tahoma"/>
      <family val="2"/>
    </font>
    <font>
      <sz val="8"/>
      <color theme="1"/>
      <name val="Lora"/>
    </font>
  </fonts>
  <fills count="8">
    <fill>
      <patternFill patternType="none"/>
    </fill>
    <fill>
      <patternFill patternType="gray125"/>
    </fill>
    <fill>
      <patternFill patternType="solid">
        <fgColor theme="0"/>
        <bgColor indexed="64"/>
      </patternFill>
    </fill>
    <fill>
      <patternFill patternType="solid">
        <fgColor rgb="FFAF2025"/>
        <bgColor indexed="64"/>
      </patternFill>
    </fill>
    <fill>
      <patternFill patternType="solid">
        <fgColor rgb="FF3A3A3B"/>
        <bgColor indexed="64"/>
      </patternFill>
    </fill>
    <fill>
      <patternFill patternType="solid">
        <fgColor rgb="FFB21E26"/>
        <bgColor indexed="64"/>
      </patternFill>
    </fill>
    <fill>
      <patternFill patternType="solid">
        <fgColor rgb="FFDE1C27"/>
        <bgColor indexed="64"/>
      </patternFill>
    </fill>
    <fill>
      <patternFill patternType="solid">
        <fgColor theme="6" tint="0.39997558519241921"/>
        <bgColor indexed="64"/>
      </patternFill>
    </fill>
  </fills>
  <borders count="27">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right style="thin">
        <color theme="0"/>
      </right>
      <top style="thin">
        <color theme="0"/>
      </top>
      <bottom/>
      <diagonal/>
    </border>
    <border>
      <left style="thin">
        <color rgb="FFB21E26"/>
      </left>
      <right/>
      <top style="thin">
        <color rgb="FFB21E26"/>
      </top>
      <bottom/>
      <diagonal/>
    </border>
    <border>
      <left/>
      <right style="thin">
        <color rgb="FFB21E26"/>
      </right>
      <top style="thin">
        <color rgb="FFB21E26"/>
      </top>
      <bottom/>
      <diagonal/>
    </border>
    <border>
      <left style="thin">
        <color rgb="FFB21E26"/>
      </left>
      <right/>
      <top/>
      <bottom/>
      <diagonal/>
    </border>
    <border>
      <left/>
      <right style="thin">
        <color rgb="FFB21E26"/>
      </right>
      <top/>
      <bottom/>
      <diagonal/>
    </border>
    <border>
      <left style="thin">
        <color rgb="FFB21E26"/>
      </left>
      <right/>
      <top/>
      <bottom style="thin">
        <color rgb="FFB21E26"/>
      </bottom>
      <diagonal/>
    </border>
    <border>
      <left/>
      <right style="thin">
        <color rgb="FFB21E26"/>
      </right>
      <top/>
      <bottom style="thin">
        <color rgb="FFB21E26"/>
      </bottom>
      <diagonal/>
    </border>
    <border>
      <left style="thin">
        <color rgb="FFB21E26"/>
      </left>
      <right style="thin">
        <color rgb="FFB21E26"/>
      </right>
      <top style="thin">
        <color rgb="FFB21E26"/>
      </top>
      <bottom/>
      <diagonal/>
    </border>
    <border>
      <left style="thin">
        <color rgb="FFB21E26"/>
      </left>
      <right style="thin">
        <color rgb="FFB21E26"/>
      </right>
      <top/>
      <bottom/>
      <diagonal/>
    </border>
    <border>
      <left style="thin">
        <color rgb="FFB21E26"/>
      </left>
      <right style="thin">
        <color rgb="FFB21E26"/>
      </right>
      <top/>
      <bottom style="thin">
        <color rgb="FFB21E26"/>
      </bottom>
      <diagonal/>
    </border>
  </borders>
  <cellStyleXfs count="4">
    <xf numFmtId="0" fontId="0" fillId="0" borderId="0"/>
    <xf numFmtId="164"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150">
    <xf numFmtId="0" fontId="0" fillId="0" borderId="0" xfId="0"/>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left" vertical="top"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5" fontId="5" fillId="0" borderId="4" xfId="1" applyNumberFormat="1" applyFont="1" applyFill="1" applyBorder="1" applyAlignment="1">
      <alignment horizontal="left" vertical="top" wrapText="1"/>
    </xf>
    <xf numFmtId="0" fontId="5" fillId="0" borderId="4" xfId="1" applyNumberFormat="1" applyFont="1" applyFill="1" applyBorder="1" applyAlignment="1">
      <alignment horizontal="left" vertical="top" wrapText="1"/>
    </xf>
    <xf numFmtId="0" fontId="5" fillId="0" borderId="2" xfId="0" applyFont="1" applyBorder="1" applyAlignment="1">
      <alignment horizontal="left" vertical="top" wrapText="1"/>
    </xf>
    <xf numFmtId="0" fontId="4" fillId="0" borderId="0" xfId="2"/>
    <xf numFmtId="0" fontId="5" fillId="0" borderId="0" xfId="0" applyFont="1" applyAlignment="1">
      <alignment horizontal="center" vertical="center" wrapText="1"/>
    </xf>
    <xf numFmtId="166" fontId="5" fillId="0" borderId="4" xfId="3" applyNumberFormat="1" applyFont="1" applyFill="1" applyBorder="1" applyAlignment="1">
      <alignment horizontal="left" vertical="top" wrapText="1"/>
    </xf>
    <xf numFmtId="0" fontId="5" fillId="0" borderId="4" xfId="3" applyNumberFormat="1" applyFont="1" applyFill="1" applyBorder="1" applyAlignment="1">
      <alignment horizontal="left" vertical="top" wrapText="1"/>
    </xf>
    <xf numFmtId="0" fontId="4" fillId="0" borderId="0" xfId="2" applyAlignment="1">
      <alignment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165" fontId="0" fillId="0" borderId="4" xfId="1" applyNumberFormat="1" applyFont="1" applyFill="1" applyBorder="1" applyAlignment="1">
      <alignment horizontal="left" vertical="top" wrapText="1"/>
    </xf>
    <xf numFmtId="0" fontId="0" fillId="0" borderId="4" xfId="0" applyBorder="1" applyAlignment="1">
      <alignment horizontal="left" vertical="top" wrapText="1"/>
    </xf>
    <xf numFmtId="0" fontId="5" fillId="0" borderId="4" xfId="0" quotePrefix="1" applyFont="1" applyBorder="1" applyAlignment="1">
      <alignment horizontal="left" vertical="top" wrapText="1"/>
    </xf>
    <xf numFmtId="0" fontId="5" fillId="0" borderId="6" xfId="0" applyFont="1" applyBorder="1" applyAlignment="1">
      <alignment horizontal="left" vertical="top"/>
    </xf>
    <xf numFmtId="0" fontId="5" fillId="0" borderId="4" xfId="0" applyFont="1" applyBorder="1" applyAlignment="1">
      <alignment vertical="top" wrapText="1"/>
    </xf>
    <xf numFmtId="0" fontId="5" fillId="0" borderId="6" xfId="0" applyFont="1" applyBorder="1" applyAlignment="1">
      <alignment vertical="top" wrapText="1"/>
    </xf>
    <xf numFmtId="165" fontId="0" fillId="0" borderId="6" xfId="1" applyNumberFormat="1" applyFont="1" applyFill="1" applyBorder="1" applyAlignment="1">
      <alignment horizontal="left" vertical="top" wrapText="1"/>
    </xf>
    <xf numFmtId="0" fontId="0" fillId="0" borderId="6" xfId="0" applyBorder="1" applyAlignment="1">
      <alignment horizontal="left" vertical="top" wrapText="1"/>
    </xf>
    <xf numFmtId="0" fontId="5" fillId="2" borderId="4" xfId="0" applyFont="1" applyFill="1" applyBorder="1" applyAlignment="1">
      <alignment horizontal="left" vertical="top" wrapText="1"/>
    </xf>
    <xf numFmtId="0" fontId="5" fillId="0" borderId="4" xfId="0" quotePrefix="1" applyFont="1" applyBorder="1" applyAlignment="1">
      <alignment vertical="top" wrapText="1"/>
    </xf>
    <xf numFmtId="0" fontId="0" fillId="0" borderId="0" xfId="0" applyAlignment="1">
      <alignment vertical="top"/>
    </xf>
    <xf numFmtId="0" fontId="5" fillId="0" borderId="4" xfId="0" applyFont="1" applyBorder="1" applyAlignment="1">
      <alignment horizontal="left" vertical="center" wrapText="1"/>
    </xf>
    <xf numFmtId="0" fontId="5" fillId="0" borderId="0" xfId="0" applyFont="1" applyAlignment="1">
      <alignment horizontal="center" vertical="top" wrapText="1"/>
    </xf>
    <xf numFmtId="0" fontId="10" fillId="3" borderId="0" xfId="0" applyFont="1" applyFill="1" applyAlignment="1">
      <alignment vertical="center"/>
    </xf>
    <xf numFmtId="0" fontId="11" fillId="3" borderId="0" xfId="0" applyFont="1" applyFill="1" applyAlignment="1">
      <alignment horizontal="center" vertical="center"/>
    </xf>
    <xf numFmtId="0" fontId="0" fillId="3" borderId="0" xfId="0" applyFill="1"/>
    <xf numFmtId="0" fontId="0" fillId="3" borderId="0" xfId="0" applyFill="1" applyAlignment="1">
      <alignment horizontal="left" vertical="center"/>
    </xf>
    <xf numFmtId="0" fontId="12" fillId="3" borderId="0" xfId="0" applyFont="1" applyFill="1" applyAlignment="1">
      <alignment vertical="center"/>
    </xf>
    <xf numFmtId="0" fontId="4" fillId="3" borderId="0" xfId="2" applyFill="1" applyAlignment="1">
      <alignment horizontal="center" vertical="center"/>
    </xf>
    <xf numFmtId="0" fontId="13" fillId="3" borderId="0" xfId="0" applyFont="1" applyFill="1" applyAlignment="1">
      <alignment vertical="center"/>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3" borderId="0" xfId="0" applyFill="1" applyAlignment="1">
      <alignment wrapText="1"/>
    </xf>
    <xf numFmtId="9" fontId="0" fillId="0" borderId="4" xfId="0" applyNumberFormat="1" applyBorder="1" applyAlignment="1">
      <alignment horizontal="left" vertical="top" wrapText="1"/>
    </xf>
    <xf numFmtId="9" fontId="0" fillId="0" borderId="6" xfId="0" applyNumberFormat="1" applyBorder="1" applyAlignment="1">
      <alignment horizontal="left" vertical="top" wrapText="1"/>
    </xf>
    <xf numFmtId="14" fontId="0" fillId="0" borderId="0" xfId="0" applyNumberFormat="1"/>
    <xf numFmtId="0" fontId="10" fillId="3" borderId="0" xfId="0" applyFont="1" applyFill="1" applyAlignment="1">
      <alignment horizontal="right" vertical="center"/>
    </xf>
    <xf numFmtId="167" fontId="10" fillId="3" borderId="0" xfId="0" applyNumberFormat="1" applyFont="1" applyFill="1" applyAlignment="1">
      <alignment horizontal="centerContinuous" vertical="center"/>
    </xf>
    <xf numFmtId="0" fontId="10" fillId="3" borderId="0" xfId="0" applyFont="1" applyFill="1" applyAlignment="1">
      <alignment horizontal="centerContinuous" vertical="center"/>
    </xf>
    <xf numFmtId="0" fontId="11" fillId="3" borderId="0" xfId="0" applyFont="1" applyFill="1" applyAlignment="1">
      <alignment horizontal="centerContinuous" vertical="center"/>
    </xf>
    <xf numFmtId="0" fontId="15" fillId="0" borderId="0" xfId="0" applyFont="1" applyAlignment="1">
      <alignment horizontal="left" vertical="top" wrapText="1"/>
    </xf>
    <xf numFmtId="0" fontId="5" fillId="0" borderId="6" xfId="3" applyNumberFormat="1" applyFont="1" applyFill="1" applyBorder="1" applyAlignment="1">
      <alignment horizontal="left" vertical="top" wrapText="1"/>
    </xf>
    <xf numFmtId="0" fontId="5" fillId="0" borderId="6" xfId="0" quotePrefix="1" applyFont="1" applyBorder="1" applyAlignment="1">
      <alignment horizontal="left" vertical="top" wrapText="1"/>
    </xf>
    <xf numFmtId="0" fontId="5" fillId="0" borderId="6" xfId="0" quotePrefix="1" applyFont="1" applyBorder="1" applyAlignment="1">
      <alignment vertical="top" wrapText="1"/>
    </xf>
    <xf numFmtId="0" fontId="0" fillId="2" borderId="0" xfId="0" applyFill="1" applyAlignment="1">
      <alignment horizontal="left" vertical="top" wrapText="1"/>
    </xf>
    <xf numFmtId="0" fontId="0" fillId="0" borderId="0" xfId="0" applyAlignment="1">
      <alignment wrapText="1"/>
    </xf>
    <xf numFmtId="0" fontId="15" fillId="0" borderId="0" xfId="0" applyFont="1" applyAlignment="1">
      <alignment horizontal="left" vertical="top"/>
    </xf>
    <xf numFmtId="165" fontId="10" fillId="3" borderId="0" xfId="1" applyNumberFormat="1" applyFont="1" applyFill="1" applyAlignment="1">
      <alignment vertical="center"/>
    </xf>
    <xf numFmtId="165" fontId="0" fillId="0" borderId="0" xfId="1" applyNumberFormat="1" applyFont="1" applyAlignment="1">
      <alignment horizontal="left" vertical="top" wrapText="1"/>
    </xf>
    <xf numFmtId="165" fontId="2" fillId="3" borderId="2" xfId="1" applyNumberFormat="1" applyFont="1" applyFill="1" applyBorder="1" applyAlignment="1">
      <alignment horizontal="left" vertical="top" wrapText="1"/>
    </xf>
    <xf numFmtId="165" fontId="5" fillId="0" borderId="4" xfId="1" applyNumberFormat="1" applyFont="1" applyBorder="1" applyAlignment="1">
      <alignment horizontal="left" vertical="top" wrapText="1"/>
    </xf>
    <xf numFmtId="0" fontId="17" fillId="3" borderId="0" xfId="0" applyFont="1" applyFill="1" applyAlignment="1">
      <alignment vertical="center"/>
    </xf>
    <xf numFmtId="0" fontId="5" fillId="0" borderId="0" xfId="0" applyFont="1"/>
    <xf numFmtId="165" fontId="5" fillId="0" borderId="0" xfId="1" applyNumberFormat="1" applyFont="1" applyBorder="1"/>
    <xf numFmtId="165" fontId="0" fillId="0" borderId="0" xfId="1" applyNumberFormat="1" applyFont="1"/>
    <xf numFmtId="0" fontId="16" fillId="0" borderId="0" xfId="0" applyFont="1"/>
    <xf numFmtId="0" fontId="16" fillId="6" borderId="0" xfId="0" applyFont="1" applyFill="1" applyAlignment="1">
      <alignment horizontal="centerContinuous"/>
    </xf>
    <xf numFmtId="0" fontId="16" fillId="5" borderId="0" xfId="0" applyFont="1" applyFill="1" applyAlignment="1">
      <alignment horizontal="centerContinuous"/>
    </xf>
    <xf numFmtId="0" fontId="16" fillId="4" borderId="0" xfId="0" applyFont="1" applyFill="1" applyAlignment="1">
      <alignment horizontal="centerContinuous"/>
    </xf>
    <xf numFmtId="0" fontId="18" fillId="6" borderId="10" xfId="0" applyFont="1" applyFill="1" applyBorder="1"/>
    <xf numFmtId="0" fontId="16" fillId="6" borderId="7" xfId="0" applyFont="1" applyFill="1" applyBorder="1"/>
    <xf numFmtId="0" fontId="18" fillId="6" borderId="5" xfId="0" applyFont="1" applyFill="1" applyBorder="1"/>
    <xf numFmtId="165" fontId="16" fillId="6" borderId="7" xfId="1" applyNumberFormat="1" applyFont="1" applyFill="1" applyBorder="1"/>
    <xf numFmtId="0" fontId="18" fillId="6" borderId="12" xfId="0" applyFont="1" applyFill="1" applyBorder="1"/>
    <xf numFmtId="0" fontId="16" fillId="6" borderId="8" xfId="0" applyFont="1" applyFill="1" applyBorder="1"/>
    <xf numFmtId="0" fontId="18" fillId="6" borderId="0" xfId="0" applyFont="1" applyFill="1"/>
    <xf numFmtId="165" fontId="16" fillId="6" borderId="8" xfId="1" applyNumberFormat="1" applyFont="1" applyFill="1" applyBorder="1"/>
    <xf numFmtId="0" fontId="16" fillId="6" borderId="11" xfId="0" applyFont="1" applyFill="1" applyBorder="1"/>
    <xf numFmtId="0" fontId="16" fillId="6" borderId="9" xfId="0" applyFont="1" applyFill="1" applyBorder="1"/>
    <xf numFmtId="0" fontId="16" fillId="6" borderId="1" xfId="0" applyFont="1" applyFill="1" applyBorder="1"/>
    <xf numFmtId="165" fontId="16" fillId="6" borderId="9" xfId="1" applyNumberFormat="1" applyFont="1" applyFill="1" applyBorder="1"/>
    <xf numFmtId="0" fontId="18" fillId="5" borderId="10" xfId="0" applyFont="1" applyFill="1" applyBorder="1"/>
    <xf numFmtId="0" fontId="16" fillId="5" borderId="7" xfId="0" applyFont="1" applyFill="1" applyBorder="1"/>
    <xf numFmtId="0" fontId="18" fillId="5" borderId="5" xfId="0" applyFont="1" applyFill="1" applyBorder="1"/>
    <xf numFmtId="165" fontId="16" fillId="5" borderId="7" xfId="1" applyNumberFormat="1" applyFont="1" applyFill="1" applyBorder="1"/>
    <xf numFmtId="0" fontId="18" fillId="5" borderId="12" xfId="0" applyFont="1" applyFill="1" applyBorder="1"/>
    <xf numFmtId="0" fontId="16" fillId="5" borderId="8" xfId="0" applyFont="1" applyFill="1" applyBorder="1"/>
    <xf numFmtId="0" fontId="18" fillId="5" borderId="0" xfId="0" applyFont="1" applyFill="1"/>
    <xf numFmtId="165" fontId="16" fillId="5" borderId="8" xfId="1" applyNumberFormat="1" applyFont="1" applyFill="1" applyBorder="1"/>
    <xf numFmtId="0" fontId="16" fillId="5" borderId="11" xfId="0" applyFont="1" applyFill="1" applyBorder="1"/>
    <xf numFmtId="0" fontId="16" fillId="5" borderId="9" xfId="0" applyFont="1" applyFill="1" applyBorder="1"/>
    <xf numFmtId="0" fontId="18" fillId="5" borderId="11" xfId="0" applyFont="1" applyFill="1" applyBorder="1"/>
    <xf numFmtId="0" fontId="16" fillId="5" borderId="1" xfId="0" applyFont="1" applyFill="1" applyBorder="1"/>
    <xf numFmtId="165" fontId="16" fillId="5" borderId="9" xfId="1" applyNumberFormat="1" applyFont="1" applyFill="1" applyBorder="1"/>
    <xf numFmtId="0" fontId="16" fillId="4" borderId="10" xfId="0" applyFont="1" applyFill="1" applyBorder="1"/>
    <xf numFmtId="0" fontId="16" fillId="4" borderId="7" xfId="0" applyFont="1" applyFill="1" applyBorder="1"/>
    <xf numFmtId="0" fontId="18" fillId="4" borderId="10" xfId="0" applyFont="1" applyFill="1" applyBorder="1"/>
    <xf numFmtId="0" fontId="18" fillId="4" borderId="5" xfId="0" applyFont="1" applyFill="1" applyBorder="1"/>
    <xf numFmtId="165" fontId="16" fillId="4" borderId="7" xfId="1" applyNumberFormat="1" applyFont="1" applyFill="1" applyBorder="1"/>
    <xf numFmtId="0" fontId="16" fillId="4" borderId="12" xfId="0" applyFont="1" applyFill="1" applyBorder="1"/>
    <xf numFmtId="165" fontId="16" fillId="4" borderId="8" xfId="1" applyNumberFormat="1" applyFont="1" applyFill="1" applyBorder="1"/>
    <xf numFmtId="0" fontId="18" fillId="4" borderId="12" xfId="0" applyFont="1" applyFill="1" applyBorder="1"/>
    <xf numFmtId="0" fontId="16" fillId="4" borderId="8" xfId="0" applyFont="1" applyFill="1" applyBorder="1"/>
    <xf numFmtId="0" fontId="16" fillId="4" borderId="0" xfId="0" applyFont="1" applyFill="1"/>
    <xf numFmtId="0" fontId="18" fillId="4" borderId="11" xfId="0" applyFont="1" applyFill="1" applyBorder="1"/>
    <xf numFmtId="165" fontId="16" fillId="4" borderId="9" xfId="1" applyNumberFormat="1" applyFont="1" applyFill="1" applyBorder="1"/>
    <xf numFmtId="0" fontId="16" fillId="4" borderId="11" xfId="0" applyFont="1" applyFill="1" applyBorder="1"/>
    <xf numFmtId="0" fontId="16" fillId="4" borderId="9" xfId="0" applyFont="1" applyFill="1" applyBorder="1"/>
    <xf numFmtId="0" fontId="16" fillId="4" borderId="1" xfId="0" applyFont="1" applyFill="1" applyBorder="1"/>
    <xf numFmtId="0" fontId="10" fillId="6" borderId="0" xfId="0" applyFont="1" applyFill="1" applyAlignment="1">
      <alignment vertical="center"/>
    </xf>
    <xf numFmtId="0" fontId="11" fillId="6" borderId="0" xfId="0" applyFont="1" applyFill="1" applyAlignment="1">
      <alignment horizontal="center" vertical="center"/>
    </xf>
    <xf numFmtId="165" fontId="10" fillId="6" borderId="0" xfId="1" applyNumberFormat="1" applyFont="1" applyFill="1" applyAlignment="1">
      <alignment vertical="center"/>
    </xf>
    <xf numFmtId="0" fontId="0" fillId="6" borderId="0" xfId="0" applyFill="1" applyAlignment="1">
      <alignment horizontal="left" vertical="center"/>
    </xf>
    <xf numFmtId="0" fontId="0" fillId="6" borderId="0" xfId="0" applyFill="1"/>
    <xf numFmtId="0" fontId="12" fillId="6" borderId="0" xfId="0" applyFont="1" applyFill="1" applyAlignment="1">
      <alignment vertical="center"/>
    </xf>
    <xf numFmtId="0" fontId="10" fillId="6" borderId="0" xfId="0" applyFont="1" applyFill="1" applyAlignment="1">
      <alignment horizontal="right" vertical="center"/>
    </xf>
    <xf numFmtId="167" fontId="10" fillId="6" borderId="0" xfId="0" applyNumberFormat="1" applyFont="1" applyFill="1" applyAlignment="1">
      <alignment horizontal="centerContinuous" vertical="center"/>
    </xf>
    <xf numFmtId="0" fontId="17" fillId="6" borderId="0" xfId="0" applyFont="1" applyFill="1" applyAlignment="1">
      <alignment vertical="center"/>
    </xf>
    <xf numFmtId="0" fontId="10" fillId="6" borderId="0" xfId="0" applyFont="1" applyFill="1" applyAlignment="1">
      <alignment horizontal="centerContinuous" vertical="center"/>
    </xf>
    <xf numFmtId="0" fontId="11" fillId="6" borderId="0" xfId="0" applyFont="1" applyFill="1" applyAlignment="1">
      <alignment horizontal="centerContinuous" vertical="center"/>
    </xf>
    <xf numFmtId="0" fontId="0" fillId="0" borderId="0" xfId="0" applyAlignment="1">
      <alignment horizontal="right"/>
    </xf>
    <xf numFmtId="0" fontId="0" fillId="0" borderId="14" xfId="0" applyBorder="1"/>
    <xf numFmtId="0" fontId="0" fillId="0" borderId="4" xfId="0" applyBorder="1"/>
    <xf numFmtId="0" fontId="0" fillId="0" borderId="4" xfId="0" applyBorder="1" applyAlignment="1">
      <alignment horizontal="center" vertical="center"/>
    </xf>
    <xf numFmtId="0" fontId="0" fillId="0" borderId="15" xfId="0" applyBorder="1" applyAlignment="1">
      <alignment horizontal="center" vertical="center"/>
    </xf>
    <xf numFmtId="0" fontId="0" fillId="7" borderId="15" xfId="0" applyFill="1" applyBorder="1" applyAlignment="1">
      <alignment horizontal="center" vertical="center"/>
    </xf>
    <xf numFmtId="0" fontId="0" fillId="7" borderId="4" xfId="0" applyFill="1" applyBorder="1" applyAlignment="1">
      <alignment horizontal="center" vertical="center"/>
    </xf>
    <xf numFmtId="0" fontId="19" fillId="0" borderId="0" xfId="0" applyFont="1" applyAlignment="1">
      <alignment horizontal="center"/>
    </xf>
    <xf numFmtId="0" fontId="16" fillId="6" borderId="16" xfId="0" applyFont="1" applyFill="1" applyBorder="1" applyAlignment="1">
      <alignment horizontal="centerContinuous" vertical="center"/>
    </xf>
    <xf numFmtId="0" fontId="16" fillId="6" borderId="17" xfId="0" applyFont="1" applyFill="1" applyBorder="1" applyAlignment="1">
      <alignment horizontal="centerContinuous" vertical="center"/>
    </xf>
    <xf numFmtId="0" fontId="0" fillId="0" borderId="0" xfId="0"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19" xfId="0" applyBorder="1" applyAlignment="1">
      <alignment horizontal="left" vertical="center" wrapText="1"/>
    </xf>
    <xf numFmtId="0" fontId="0" fillId="0" borderId="24"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21" fillId="0" borderId="0" xfId="0" applyFont="1"/>
    <xf numFmtId="0" fontId="16" fillId="6" borderId="6" xfId="0" applyFont="1" applyFill="1" applyBorder="1" applyAlignment="1">
      <alignment horizontal="center" vertical="center" textRotation="90"/>
    </xf>
    <xf numFmtId="0" fontId="16" fillId="6" borderId="13" xfId="0" applyFont="1" applyFill="1" applyBorder="1" applyAlignment="1">
      <alignment horizontal="center" vertical="center" textRotation="90"/>
    </xf>
    <xf numFmtId="0" fontId="16" fillId="5" borderId="13" xfId="0" applyFont="1" applyFill="1" applyBorder="1" applyAlignment="1">
      <alignment horizontal="center" vertical="center" textRotation="90"/>
    </xf>
    <xf numFmtId="0" fontId="16" fillId="4" borderId="13" xfId="0" applyFont="1" applyFill="1" applyBorder="1" applyAlignment="1">
      <alignment horizontal="center" vertical="center" textRotation="90"/>
    </xf>
    <xf numFmtId="0" fontId="16" fillId="4" borderId="2" xfId="0" applyFont="1" applyFill="1" applyBorder="1" applyAlignment="1">
      <alignment horizontal="center" vertical="center" textRotation="90"/>
    </xf>
    <xf numFmtId="0" fontId="0" fillId="0" borderId="0" xfId="0" applyNumberFormat="1" applyAlignment="1">
      <alignment horizontal="left" vertical="top" wrapText="1"/>
    </xf>
    <xf numFmtId="14" fontId="0" fillId="0" borderId="0" xfId="0" applyNumberFormat="1" applyAlignment="1">
      <alignment horizontal="left" vertical="top" wrapText="1"/>
    </xf>
    <xf numFmtId="0" fontId="5" fillId="0" borderId="0" xfId="0" applyNumberFormat="1" applyFont="1" applyAlignment="1">
      <alignment horizontal="left" vertical="top" wrapText="1"/>
    </xf>
  </cellXfs>
  <cellStyles count="4">
    <cellStyle name="Comma" xfId="1" builtinId="3"/>
    <cellStyle name="Comma 2" xfId="3" xr:uid="{F8ECFB26-FB80-45A3-B326-56CF686C9800}"/>
    <cellStyle name="Hyperlink" xfId="2" builtinId="8"/>
    <cellStyle name="Normal" xfId="0" builtinId="0"/>
  </cellStyles>
  <dxfs count="80">
    <dxf>
      <font>
        <b val="0"/>
        <i val="0"/>
        <strike val="0"/>
        <condense val="0"/>
        <extend val="0"/>
        <outline val="0"/>
        <shadow val="0"/>
        <u val="none"/>
        <vertAlign val="baseline"/>
        <sz val="11"/>
        <color auto="1"/>
        <name val="Aptos Narrow"/>
        <family val="2"/>
        <scheme val="minor"/>
      </font>
      <numFmt numFmtId="165" formatCode="_(* #,##0_);_(* \(#,##0\);_(* &quot;-&quot;??_);_(@_)"/>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1"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border outline="0">
        <top style="thin">
          <color rgb="FF000000"/>
        </top>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1"/>
        <color auto="1"/>
        <name val="Aptos Narrow"/>
        <family val="2"/>
        <scheme val="none"/>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rgb="FFAF202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border diagonalUp="0" diagonalDown="0" outline="0">
        <left style="thin">
          <color indexed="64"/>
        </left>
        <right style="thin">
          <color indexed="64"/>
        </right>
        <top style="thin">
          <color indexed="64"/>
        </top>
        <bottom style="thin">
          <color indexed="64"/>
        </bottom>
      </border>
    </dxf>
    <dxf>
      <font>
        <b val="0"/>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border outline="0">
        <top style="thin">
          <color rgb="FF000000"/>
        </top>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1"/>
        <color auto="1"/>
        <name val="Aptos Narrow"/>
        <family val="2"/>
        <scheme val="none"/>
      </font>
      <fill>
        <patternFill patternType="none">
          <fgColor rgb="FF000000"/>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rgb="FFAF202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auto="1"/>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font>
      <numFmt numFmtId="165" formatCode="_(* #,##0_);_(* \(#,##0\);_(* &quot;-&quot;??_);_(@_)"/>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Aptos Narrow"/>
        <family val="2"/>
        <scheme val="minor"/>
      </font>
      <numFmt numFmtId="0" formatCode="General"/>
      <alignment horizontal="left" vertical="top"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rgb="FFAF2025"/>
        </patternFill>
      </fill>
      <alignment horizontal="left" vertical="top" textRotation="0" wrapText="1" indent="0" justifyLastLine="0" shrinkToFit="0" readingOrder="0"/>
      <border diagonalUp="0" diagonalDown="0" outline="0">
        <left style="thin">
          <color indexed="64"/>
        </left>
        <right style="thin">
          <color indexed="64"/>
        </right>
        <top/>
        <bottom/>
      </border>
    </dxf>
    <dxf>
      <numFmt numFmtId="0" formatCode="General"/>
    </dxf>
    <dxf>
      <numFmt numFmtId="0" formatCode="General"/>
    </dxf>
    <dxf>
      <numFmt numFmtId="0" formatCode="General"/>
    </dxf>
    <dxf>
      <numFmt numFmtId="165" formatCode="_(* #,##0_);_(* \(#,##0\);_(* &quot;-&quot;??_);_(@_)"/>
    </dxf>
    <dxf>
      <numFmt numFmtId="19" formatCode="dd/mm/yyyy"/>
    </dxf>
    <dxf>
      <numFmt numFmtId="0" formatCode="General"/>
    </dxf>
    <dxf>
      <numFmt numFmtId="0" formatCode="General"/>
    </dxf>
    <dxf>
      <numFmt numFmtId="0" formatCode="General"/>
    </dxf>
    <dxf>
      <fill>
        <patternFill>
          <bgColor rgb="FFE8E7E7"/>
        </patternFill>
      </fill>
    </dxf>
    <dxf>
      <font>
        <color theme="0"/>
      </font>
      <fill>
        <patternFill>
          <bgColor rgb="FFC00000"/>
        </patternFill>
      </fill>
    </dxf>
  </dxfs>
  <tableStyles count="1" defaultTableStyle="Table Style 1" defaultPivotStyle="PivotStyleLight16">
    <tableStyle name="Table Style 1" pivot="0" count="2" xr9:uid="{151DB606-FEE1-4112-8B84-558E59F11987}">
      <tableStyleElement type="headerRow" dxfId="79"/>
      <tableStyleElement type="firstRowStripe" dxfId="78"/>
    </tableStyle>
  </tableStyles>
  <colors>
    <mruColors>
      <color rgb="FFB21E26"/>
      <color rgb="FFDE1C27"/>
      <color rgb="FF3A3A3B"/>
      <color rgb="FFE8E7E7"/>
      <color rgb="FFAF20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ocumenttasks/documenttask1.xml><?xml version="1.0" encoding="utf-8"?>
<Tasks xmlns="http://schemas.microsoft.com/office/tasks/2019/documenttasks">
  <Task id="{5E473FE8-6BE9-48CB-A675-426C02A0D115}">
    <Anchor>
      <Comment id="{6BC11FBE-2AB2-4692-9854-30E30CF6AE21}"/>
    </Anchor>
    <History>
      <Event time="2024-06-13T11:20:23.55" id="{88E6F1C5-30DA-4F22-BDF0-3274FEBA42E4}">
        <Attribution userId="S::naafs@Ircwash.org::71577389-def5-469d-88bb-7515e703481d" userName="Arjen Naafs" userProvider="AD"/>
        <Anchor>
          <Comment id="{6BC11FBE-2AB2-4692-9854-30E30CF6AE21}"/>
        </Anchor>
        <Create/>
      </Event>
      <Event time="2024-06-13T11:20:23.55" id="{65EA66F8-24C8-4818-884D-FB2EAF359A47}">
        <Attribution userId="S::naafs@Ircwash.org::71577389-def5-469d-88bb-7515e703481d" userName="Arjen Naafs" userProvider="AD"/>
        <Anchor>
          <Comment id="{6BC11FBE-2AB2-4692-9854-30E30CF6AE21}"/>
        </Anchor>
        <Assign userId="S::butterworth@ircwash.org::b1874f8a-dc00-4a94-8b32-9082d8e5b53c" userName="John Butterworth" userProvider="AD"/>
      </Event>
      <Event time="2024-06-13T11:20:23.55" id="{AF4F96BB-DF51-4D38-BB8A-1A9DBFB13F3D}">
        <Attribution userId="S::naafs@Ircwash.org::71577389-def5-469d-88bb-7515e703481d" userName="Arjen Naafs" userProvider="AD"/>
        <Anchor>
          <Comment id="{6BC11FBE-2AB2-4692-9854-30E30CF6AE21}"/>
        </Anchor>
        <SetTitle title="@John Butterworth this is the defintion, please pint me when you do it"/>
      </Event>
      <Event time="2024-06-18T16:58:40.43" id="{10546C48-3ECD-4761-9FE3-DBEDB42962A6}">
        <Attribution userId="S::naafs@Ircwash.org::71577389-def5-469d-88bb-7515e703481d" userName="Arjen Naafs" userProvider="AD"/>
        <Progress percentComplete="100"/>
      </Event>
    </History>
  </Task>
</Tasks>
</file>

<file path=xl/drawings/drawing1.xml><?xml version="1.0" encoding="utf-8"?>
<xdr:wsDr xmlns:xdr="http://schemas.openxmlformats.org/drawingml/2006/spreadsheetDrawing" xmlns:a="http://schemas.openxmlformats.org/drawingml/2006/main">
  <xdr:twoCellAnchor>
    <xdr:from>
      <xdr:col>0</xdr:col>
      <xdr:colOff>92074</xdr:colOff>
      <xdr:row>7</xdr:row>
      <xdr:rowOff>52388</xdr:rowOff>
    </xdr:from>
    <xdr:to>
      <xdr:col>17</xdr:col>
      <xdr:colOff>392831</xdr:colOff>
      <xdr:row>39</xdr:row>
      <xdr:rowOff>103520</xdr:rowOff>
    </xdr:to>
    <xdr:grpSp>
      <xdr:nvGrpSpPr>
        <xdr:cNvPr id="2" name="Group 1">
          <a:extLst>
            <a:ext uri="{FF2B5EF4-FFF2-40B4-BE49-F238E27FC236}">
              <a16:creationId xmlns:a16="http://schemas.microsoft.com/office/drawing/2014/main" id="{047985D5-3451-72A1-994F-8DCC70B70674}"/>
            </a:ext>
          </a:extLst>
        </xdr:cNvPr>
        <xdr:cNvGrpSpPr/>
      </xdr:nvGrpSpPr>
      <xdr:grpSpPr>
        <a:xfrm>
          <a:off x="92074" y="1385888"/>
          <a:ext cx="10984632" cy="5893132"/>
          <a:chOff x="164762" y="453967"/>
          <a:chExt cx="11160440" cy="5925473"/>
        </a:xfrm>
      </xdr:grpSpPr>
      <xdr:sp macro="" textlink="">
        <xdr:nvSpPr>
          <xdr:cNvPr id="3" name="Rectangle 2">
            <a:extLst>
              <a:ext uri="{FF2B5EF4-FFF2-40B4-BE49-F238E27FC236}">
                <a16:creationId xmlns:a16="http://schemas.microsoft.com/office/drawing/2014/main" id="{8D6308E9-690D-4612-7FDC-06254726ED0B}"/>
              </a:ext>
            </a:extLst>
          </xdr:cNvPr>
          <xdr:cNvSpPr/>
        </xdr:nvSpPr>
        <xdr:spPr>
          <a:xfrm>
            <a:off x="4304406" y="453968"/>
            <a:ext cx="3475157" cy="486446"/>
          </a:xfrm>
          <a:prstGeom prst="rect">
            <a:avLst/>
          </a:prstGeom>
          <a:solidFill>
            <a:srgbClr val="B21E26"/>
          </a:solidFill>
          <a:ln>
            <a:solidFill>
              <a:srgbClr val="4472C4"/>
            </a:solid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WHAT THAT LEADS TO</a:t>
            </a:r>
          </a:p>
        </xdr:txBody>
      </xdr:sp>
      <xdr:sp macro="" textlink="">
        <xdr:nvSpPr>
          <xdr:cNvPr id="4" name="Rectangle 3">
            <a:extLst>
              <a:ext uri="{FF2B5EF4-FFF2-40B4-BE49-F238E27FC236}">
                <a16:creationId xmlns:a16="http://schemas.microsoft.com/office/drawing/2014/main" id="{7FB1B399-DFFE-C000-C814-1BEBFB64ACB0}"/>
              </a:ext>
            </a:extLst>
          </xdr:cNvPr>
          <xdr:cNvSpPr/>
        </xdr:nvSpPr>
        <xdr:spPr>
          <a:xfrm>
            <a:off x="741047" y="453967"/>
            <a:ext cx="3474787" cy="48644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WHAT WE DO </a:t>
            </a:r>
          </a:p>
        </xdr:txBody>
      </xdr:sp>
      <xdr:sp macro="" textlink="">
        <xdr:nvSpPr>
          <xdr:cNvPr id="5" name="Rectangle 4">
            <a:extLst>
              <a:ext uri="{FF2B5EF4-FFF2-40B4-BE49-F238E27FC236}">
                <a16:creationId xmlns:a16="http://schemas.microsoft.com/office/drawing/2014/main" id="{8694219F-E8D5-B494-9EFE-183EB5788C43}"/>
              </a:ext>
            </a:extLst>
          </xdr:cNvPr>
          <xdr:cNvSpPr/>
        </xdr:nvSpPr>
        <xdr:spPr>
          <a:xfrm>
            <a:off x="7830385" y="453968"/>
            <a:ext cx="3479702" cy="486446"/>
          </a:xfrm>
          <a:prstGeom prst="rect">
            <a:avLst/>
          </a:prstGeom>
          <a:solidFill>
            <a:srgbClr val="3A3A3B"/>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WHAT THAT DELIVERS</a:t>
            </a:r>
          </a:p>
        </xdr:txBody>
      </xdr:sp>
      <xdr:sp macro="" textlink="">
        <xdr:nvSpPr>
          <xdr:cNvPr id="6" name="Rectangle 5">
            <a:extLst>
              <a:ext uri="{FF2B5EF4-FFF2-40B4-BE49-F238E27FC236}">
                <a16:creationId xmlns:a16="http://schemas.microsoft.com/office/drawing/2014/main" id="{58C8F145-F818-8E37-D061-EB6D7F30D6D3}"/>
              </a:ext>
            </a:extLst>
          </xdr:cNvPr>
          <xdr:cNvSpPr/>
        </xdr:nvSpPr>
        <xdr:spPr>
          <a:xfrm>
            <a:off x="743693" y="1027634"/>
            <a:ext cx="3468282" cy="534197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a typeface="Calibri"/>
              <a:cs typeface="Calibri"/>
            </a:endParaRPr>
          </a:p>
        </xdr:txBody>
      </xdr:sp>
      <xdr:sp macro="" textlink="">
        <xdr:nvSpPr>
          <xdr:cNvPr id="7" name="Rectangle 6">
            <a:extLst>
              <a:ext uri="{FF2B5EF4-FFF2-40B4-BE49-F238E27FC236}">
                <a16:creationId xmlns:a16="http://schemas.microsoft.com/office/drawing/2014/main" id="{F2119058-7528-470B-4D6C-74F044ABB960}"/>
              </a:ext>
            </a:extLst>
          </xdr:cNvPr>
          <xdr:cNvSpPr/>
        </xdr:nvSpPr>
        <xdr:spPr>
          <a:xfrm>
            <a:off x="815698" y="2148520"/>
            <a:ext cx="3338610" cy="4134710"/>
          </a:xfrm>
          <a:prstGeom prst="rect">
            <a:avLst/>
          </a:prstGeom>
          <a:solidFill>
            <a:srgbClr val="B21E2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8" name="Rectangle 7">
            <a:extLst>
              <a:ext uri="{FF2B5EF4-FFF2-40B4-BE49-F238E27FC236}">
                <a16:creationId xmlns:a16="http://schemas.microsoft.com/office/drawing/2014/main" id="{8217F196-F3A1-82BD-698C-D238CC50D68A}"/>
              </a:ext>
            </a:extLst>
          </xdr:cNvPr>
          <xdr:cNvSpPr/>
        </xdr:nvSpPr>
        <xdr:spPr>
          <a:xfrm>
            <a:off x="881345" y="4147067"/>
            <a:ext cx="3224980" cy="2042883"/>
          </a:xfrm>
          <a:prstGeom prst="rect">
            <a:avLst/>
          </a:prstGeom>
          <a:solidFill>
            <a:srgbClr val="3A3A3C"/>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9" name="TextBox 27">
            <a:extLst>
              <a:ext uri="{FF2B5EF4-FFF2-40B4-BE49-F238E27FC236}">
                <a16:creationId xmlns:a16="http://schemas.microsoft.com/office/drawing/2014/main" id="{5ABEFFDE-6CEB-A820-0948-1C1EEBB7A190}"/>
              </a:ext>
            </a:extLst>
          </xdr:cNvPr>
          <xdr:cNvSpPr txBox="1"/>
        </xdr:nvSpPr>
        <xdr:spPr>
          <a:xfrm>
            <a:off x="824300" y="1088795"/>
            <a:ext cx="3339071" cy="1158020"/>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ea typeface="Calibri" panose="020F0502020204030204"/>
                <a:cs typeface="Calibri" panose="020F0502020204030204"/>
              </a:rPr>
              <a:t>8 joint publications (</a:t>
            </a:r>
            <a:r>
              <a:rPr lang="en-US" sz="1050">
                <a:solidFill>
                  <a:srgbClr val="FFFFFF"/>
                </a:solidFill>
                <a:latin typeface="Avenir Next LT Pro" panose="020B0504020202020204" pitchFamily="34" charset="0"/>
                <a:ea typeface="+mn-lt"/>
                <a:cs typeface="+mn-lt"/>
              </a:rPr>
              <a:t>OAC.G.2)</a:t>
            </a:r>
          </a:p>
          <a:p>
            <a:endParaRPr lang="en-US" sz="1050">
              <a:solidFill>
                <a:srgbClr val="FFFFFF"/>
              </a:solidFill>
              <a:latin typeface="Avenir Next LT Pro"/>
              <a:ea typeface="Calibri" panose="020F0502020204030204"/>
              <a:cs typeface="Calibri" panose="020F0502020204030204"/>
            </a:endParaRPr>
          </a:p>
          <a:p>
            <a:r>
              <a:rPr lang="en-US" sz="1050">
                <a:solidFill>
                  <a:srgbClr val="FFFFFF"/>
                </a:solidFill>
                <a:latin typeface="Avenir Next LT Pro" panose="020B0504020202020204" pitchFamily="34" charset="0"/>
                <a:ea typeface="Calibri" panose="020F0502020204030204"/>
                <a:cs typeface="Calibri" panose="020F0502020204030204"/>
              </a:rPr>
              <a:t>7 </a:t>
            </a:r>
            <a:r>
              <a:rPr lang="en-GB" sz="1050">
                <a:solidFill>
                  <a:srgbClr val="FFFFFF"/>
                </a:solidFill>
                <a:latin typeface="Avenir Next LT Pro" panose="020B0504020202020204" pitchFamily="34" charset="0"/>
                <a:ea typeface="Calibri" panose="020F0502020204030204"/>
                <a:cs typeface="Calibri" panose="020F0502020204030204"/>
              </a:rPr>
              <a:t>Global-level collaborations or networks that have influence on global or regional level WASH policy and financing (OCA.G.2) </a:t>
            </a: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10" name="TextBox 40">
            <a:extLst>
              <a:ext uri="{FF2B5EF4-FFF2-40B4-BE49-F238E27FC236}">
                <a16:creationId xmlns:a16="http://schemas.microsoft.com/office/drawing/2014/main" id="{D8453AD2-9740-0A5E-2282-56A51E088C7D}"/>
              </a:ext>
            </a:extLst>
          </xdr:cNvPr>
          <xdr:cNvSpPr txBox="1"/>
        </xdr:nvSpPr>
        <xdr:spPr>
          <a:xfrm>
            <a:off x="812864" y="2192392"/>
            <a:ext cx="3446416" cy="1424444"/>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a:ea typeface="Calibri" panose="020F0502020204030204"/>
                <a:cs typeface="Calibri" panose="020F0502020204030204"/>
              </a:rPr>
              <a:t>5</a:t>
            </a:r>
            <a:r>
              <a:rPr lang="en-GB" sz="1050">
                <a:solidFill>
                  <a:srgbClr val="FFFFFF"/>
                </a:solidFill>
                <a:latin typeface="Avenir Next LT Pro"/>
                <a:ea typeface="Calibri" panose="020F0502020204030204"/>
                <a:cs typeface="Calibri" panose="020F0502020204030204"/>
              </a:rPr>
              <a:t> focus countries with partnerships beyond the WASH Sector that influence national-level policy (OCA.N.3)</a:t>
            </a:r>
            <a:endParaRPr lang="en-US" sz="1050">
              <a:solidFill>
                <a:srgbClr val="FFFFFF"/>
              </a:solidFill>
              <a:latin typeface="Avenir Next LT Pro"/>
              <a:ea typeface="Calibri" panose="020F0502020204030204"/>
              <a:cs typeface="Calibri" panose="020F0502020204030204"/>
            </a:endParaRPr>
          </a:p>
          <a:p>
            <a:endParaRPr lang="en-GB" sz="1050">
              <a:solidFill>
                <a:srgbClr val="FFFFFF"/>
              </a:solidFill>
              <a:latin typeface="Avenir Next LT Pro"/>
              <a:ea typeface="Calibri" panose="020F0502020204030204"/>
              <a:cs typeface="Calibri" panose="020F0502020204030204"/>
            </a:endParaRPr>
          </a:p>
          <a:p>
            <a:r>
              <a:rPr lang="en-US" sz="1050">
                <a:solidFill>
                  <a:srgbClr val="FFFFFF"/>
                </a:solidFill>
                <a:latin typeface="Avenir Next LT Pro"/>
                <a:ea typeface="Calibri" panose="020F0502020204030204"/>
                <a:cs typeface="Calibri" panose="020F0502020204030204"/>
              </a:rPr>
              <a:t>4</a:t>
            </a:r>
            <a:r>
              <a:rPr lang="en-GB" sz="1050">
                <a:solidFill>
                  <a:srgbClr val="FFFFFF"/>
                </a:solidFill>
                <a:latin typeface="Avenir Next LT Pro"/>
              </a:rPr>
              <a:t> Focus countries where alliance members participate in SWA/Agenda for Change type WASH partnership activities (OCA.N.2) </a:t>
            </a:r>
          </a:p>
          <a:p>
            <a:endParaRPr lang="en-US" sz="1050">
              <a:solidFill>
                <a:srgbClr val="FFFFFF"/>
              </a:solidFill>
              <a:latin typeface="Avenir Next LT Pro" panose="020B0504020202020204" pitchFamily="34" charset="0"/>
              <a:ea typeface="Calibri" panose="020F0502020204030204"/>
              <a:cs typeface="Calibri" panose="020F0502020204030204"/>
            </a:endParaRPr>
          </a:p>
        </xdr:txBody>
      </xdr:sp>
      <xdr:sp macro="" textlink="">
        <xdr:nvSpPr>
          <xdr:cNvPr id="11" name="TextBox 41">
            <a:extLst>
              <a:ext uri="{FF2B5EF4-FFF2-40B4-BE49-F238E27FC236}">
                <a16:creationId xmlns:a16="http://schemas.microsoft.com/office/drawing/2014/main" id="{FC4E1A3B-102C-2A00-A730-E41C87319BFD}"/>
              </a:ext>
            </a:extLst>
          </xdr:cNvPr>
          <xdr:cNvSpPr txBox="1"/>
        </xdr:nvSpPr>
        <xdr:spPr>
          <a:xfrm>
            <a:off x="871159" y="4170557"/>
            <a:ext cx="3214561" cy="1799413"/>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rPr>
              <a:t>13 partner areas served by OFA members, including 2,254,783 total population,412  schools, and1,394</a:t>
            </a:r>
            <a:r>
              <a:rPr lang="en-US" sz="1050" baseline="0">
                <a:solidFill>
                  <a:srgbClr val="FFFFFF"/>
                </a:solidFill>
                <a:latin typeface="Avenir Next LT Pro" panose="020B0504020202020204" pitchFamily="34" charset="0"/>
              </a:rPr>
              <a:t> </a:t>
            </a:r>
            <a:r>
              <a:rPr lang="en-US" sz="1050">
                <a:solidFill>
                  <a:srgbClr val="FFFFFF"/>
                </a:solidFill>
                <a:latin typeface="Avenir Next LT Pro" panose="020B0504020202020204" pitchFamily="34" charset="0"/>
              </a:rPr>
              <a:t>health  care facilities (</a:t>
            </a:r>
            <a:r>
              <a:rPr lang="en-US" sz="1050">
                <a:solidFill>
                  <a:srgbClr val="FFFFFF"/>
                </a:solidFill>
                <a:latin typeface="Avenir Next LT Pro" panose="020B0504020202020204" pitchFamily="34" charset="0"/>
                <a:ea typeface="+mn-lt"/>
                <a:cs typeface="+mn-lt"/>
              </a:rPr>
              <a:t>KPI.L.1, SVL.L.1.1, SVL.L.1.2, SVL.L.1.3)</a:t>
            </a:r>
          </a:p>
          <a:p>
            <a:endParaRPr lang="en-US" sz="1050">
              <a:solidFill>
                <a:srgbClr val="FFFFFF"/>
              </a:solidFill>
              <a:latin typeface="Avenir Next LT Pro"/>
              <a:ea typeface="Calibri" panose="020F0502020204030204"/>
              <a:cs typeface="Calibri" panose="020F0502020204030204"/>
            </a:endParaRPr>
          </a:p>
          <a:p>
            <a:r>
              <a:rPr lang="en-US" sz="1050">
                <a:solidFill>
                  <a:srgbClr val="FFFFFF"/>
                </a:solidFill>
                <a:latin typeface="Avenir Next LT Pro"/>
                <a:ea typeface="Calibri" panose="020F0502020204030204"/>
                <a:cs typeface="Calibri" panose="020F0502020204030204"/>
              </a:rPr>
              <a:t>12</a:t>
            </a:r>
            <a:r>
              <a:rPr lang="en-GB" sz="1050">
                <a:solidFill>
                  <a:srgbClr val="FFFFFF"/>
                </a:solidFill>
                <a:latin typeface="Avenir Next LT Pro"/>
                <a:ea typeface="Calibri" panose="020F0502020204030204"/>
                <a:cs typeface="Calibri" panose="020F0502020204030204"/>
              </a:rPr>
              <a:t> partner areas supported in long-term WASH Master Planning Process by Alliance members (OAC.L.5) </a:t>
            </a: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12" name="Rectangle 11">
            <a:extLst>
              <a:ext uri="{FF2B5EF4-FFF2-40B4-BE49-F238E27FC236}">
                <a16:creationId xmlns:a16="http://schemas.microsoft.com/office/drawing/2014/main" id="{C30A1A64-D0AA-6B4F-EFFA-046BB1B235EE}"/>
              </a:ext>
            </a:extLst>
          </xdr:cNvPr>
          <xdr:cNvSpPr/>
        </xdr:nvSpPr>
        <xdr:spPr>
          <a:xfrm>
            <a:off x="4307886" y="1032549"/>
            <a:ext cx="3468282" cy="534197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a typeface="Calibri"/>
              <a:cs typeface="Calibri"/>
            </a:endParaRPr>
          </a:p>
        </xdr:txBody>
      </xdr:sp>
      <xdr:sp macro="" textlink="">
        <xdr:nvSpPr>
          <xdr:cNvPr id="13" name="Rectangle 12">
            <a:extLst>
              <a:ext uri="{FF2B5EF4-FFF2-40B4-BE49-F238E27FC236}">
                <a16:creationId xmlns:a16="http://schemas.microsoft.com/office/drawing/2014/main" id="{B8E7EEED-8034-9DBF-D455-30F738F23392}"/>
              </a:ext>
            </a:extLst>
          </xdr:cNvPr>
          <xdr:cNvSpPr/>
        </xdr:nvSpPr>
        <xdr:spPr>
          <a:xfrm>
            <a:off x="4379891" y="2153436"/>
            <a:ext cx="3338610" cy="4134710"/>
          </a:xfrm>
          <a:prstGeom prst="rect">
            <a:avLst/>
          </a:prstGeom>
          <a:solidFill>
            <a:srgbClr val="B21E2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14" name="Rectangle 13">
            <a:extLst>
              <a:ext uri="{FF2B5EF4-FFF2-40B4-BE49-F238E27FC236}">
                <a16:creationId xmlns:a16="http://schemas.microsoft.com/office/drawing/2014/main" id="{CDEAA387-2715-62F0-814B-A612ADF29BCA}"/>
              </a:ext>
            </a:extLst>
          </xdr:cNvPr>
          <xdr:cNvSpPr/>
        </xdr:nvSpPr>
        <xdr:spPr>
          <a:xfrm>
            <a:off x="4430039" y="4147068"/>
            <a:ext cx="3224980" cy="2042883"/>
          </a:xfrm>
          <a:prstGeom prst="rect">
            <a:avLst/>
          </a:prstGeom>
          <a:solidFill>
            <a:srgbClr val="3A3A3C"/>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15" name="TextBox 46">
            <a:extLst>
              <a:ext uri="{FF2B5EF4-FFF2-40B4-BE49-F238E27FC236}">
                <a16:creationId xmlns:a16="http://schemas.microsoft.com/office/drawing/2014/main" id="{FAE60092-5C3B-681D-A916-50A898BD1D9A}"/>
              </a:ext>
            </a:extLst>
          </xdr:cNvPr>
          <xdr:cNvSpPr txBox="1"/>
        </xdr:nvSpPr>
        <xdr:spPr>
          <a:xfrm>
            <a:off x="4388493" y="1093710"/>
            <a:ext cx="3339071" cy="1424444"/>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spcBef>
                <a:spcPts val="500"/>
              </a:spcBef>
              <a:defRPr sz="800" kern="1200">
                <a:solidFill>
                  <a:srgbClr val="FFFFFF"/>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0"/>
              </a:spcBef>
            </a:pPr>
            <a:r>
              <a:rPr lang="en-US" sz="1050">
                <a:latin typeface="Avenir Next LT Pro" panose="020B0504020202020204" pitchFamily="34" charset="0"/>
              </a:rPr>
              <a:t>Still to</a:t>
            </a:r>
            <a:r>
              <a:rPr lang="en-US" sz="1050" baseline="0">
                <a:latin typeface="Avenir Next LT Pro" panose="020B0504020202020204" pitchFamily="34" charset="0"/>
              </a:rPr>
              <a:t> be edetermined</a:t>
            </a:r>
            <a:r>
              <a:rPr lang="en-US" sz="1050">
                <a:latin typeface="Avenir Next LT Pro" panose="020B0504020202020204" pitchFamily="34" charset="0"/>
              </a:rPr>
              <a:t> financial flow of transfers for WASH increase (OFI.S.1)</a:t>
            </a:r>
          </a:p>
          <a:p>
            <a:pPr>
              <a:spcBef>
                <a:spcPts val="0"/>
              </a:spcBef>
            </a:pPr>
            <a:endParaRPr lang="en-US" sz="1050">
              <a:latin typeface="Avenir Next LT Pro"/>
            </a:endParaRPr>
          </a:p>
          <a:p>
            <a:pPr>
              <a:spcBef>
                <a:spcPts val="0"/>
              </a:spcBef>
            </a:pPr>
            <a:r>
              <a:rPr lang="en-US" sz="1050">
                <a:latin typeface="Avenir Next LT Pro" panose="020B0504020202020204" pitchFamily="34" charset="0"/>
              </a:rPr>
              <a:t>1,526 of people who have completed a WASH Systems Academy course (</a:t>
            </a:r>
            <a:r>
              <a:rPr lang="en-US" sz="1050">
                <a:latin typeface="Avenir Next LT Pro" panose="020B0504020202020204" pitchFamily="34" charset="0"/>
                <a:ea typeface="+mn-lt"/>
                <a:cs typeface="+mn-lt"/>
              </a:rPr>
              <a:t>OAC.G.4)</a:t>
            </a:r>
          </a:p>
          <a:p>
            <a:pPr>
              <a:spcBef>
                <a:spcPts val="0"/>
              </a:spcBef>
            </a:pPr>
            <a:endParaRPr lang="en-US" sz="1050">
              <a:latin typeface="Avenir Next LT Pro" panose="020B0504020202020204" pitchFamily="34" charset="0"/>
              <a:ea typeface="+mn-lt"/>
              <a:cs typeface="+mn-lt"/>
            </a:endParaRPr>
          </a:p>
          <a:p>
            <a:pPr marL="628650" lvl="1" indent="-171450">
              <a:buFont typeface="Arial" panose="020B0604020202020204" pitchFamily="34" charset="0"/>
              <a:buChar char="•"/>
            </a:pPr>
            <a:endParaRPr lang="en-GB" sz="1050">
              <a:solidFill>
                <a:srgbClr val="FFFFFF"/>
              </a:solidFill>
              <a:latin typeface="Avenir Next LT Pro" panose="020B0504020202020204" pitchFamily="34" charset="0"/>
            </a:endParaRPr>
          </a:p>
          <a:p>
            <a:pPr>
              <a:spcBef>
                <a:spcPts val="0"/>
              </a:spcBef>
            </a:pPr>
            <a:endParaRPr lang="en-US" sz="1050">
              <a:latin typeface="Avenir Next LT Pro" panose="020B0504020202020204" pitchFamily="34" charset="0"/>
            </a:endParaRPr>
          </a:p>
        </xdr:txBody>
      </xdr:sp>
      <xdr:sp macro="" textlink="">
        <xdr:nvSpPr>
          <xdr:cNvPr id="16" name="TextBox 47">
            <a:extLst>
              <a:ext uri="{FF2B5EF4-FFF2-40B4-BE49-F238E27FC236}">
                <a16:creationId xmlns:a16="http://schemas.microsoft.com/office/drawing/2014/main" id="{437358D6-4609-13F5-0DC7-46B6BBF8927B}"/>
              </a:ext>
            </a:extLst>
          </xdr:cNvPr>
          <xdr:cNvSpPr txBox="1"/>
        </xdr:nvSpPr>
        <xdr:spPr>
          <a:xfrm>
            <a:off x="4379660" y="2158350"/>
            <a:ext cx="3339071" cy="2555994"/>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ea typeface="+mn-lt"/>
                <a:cs typeface="+mn-lt"/>
              </a:rPr>
              <a:t>2</a:t>
            </a:r>
            <a:r>
              <a:rPr lang="en-US" sz="1050" baseline="0">
                <a:solidFill>
                  <a:srgbClr val="FFFFFF"/>
                </a:solidFill>
                <a:latin typeface="Avenir Next LT Pro" panose="020B0504020202020204" pitchFamily="34" charset="0"/>
                <a:ea typeface="+mn-lt"/>
                <a:cs typeface="+mn-lt"/>
              </a:rPr>
              <a:t> </a:t>
            </a:r>
            <a:r>
              <a:rPr lang="en-US" sz="1050">
                <a:solidFill>
                  <a:srgbClr val="FFFFFF"/>
                </a:solidFill>
                <a:latin typeface="Avenir Next LT Pro" panose="020B0504020202020204" pitchFamily="34" charset="0"/>
                <a:ea typeface="+mn-lt"/>
                <a:cs typeface="+mn-lt"/>
              </a:rPr>
              <a:t>focus countries demonstrating improvement in national WASH system strength (SYS.N.1)</a:t>
            </a:r>
          </a:p>
          <a:p>
            <a:endParaRPr lang="en-US" sz="1050">
              <a:solidFill>
                <a:srgbClr val="FFFFFF"/>
              </a:solidFill>
              <a:latin typeface="Avenir Next LT Pro"/>
              <a:ea typeface="+mn-lt"/>
              <a:cs typeface="+mn-lt"/>
            </a:endParaRPr>
          </a:p>
          <a:p>
            <a:r>
              <a:rPr lang="en-US" sz="1050">
                <a:solidFill>
                  <a:srgbClr val="FFFFFF"/>
                </a:solidFill>
                <a:latin typeface="Avenir Next LT Pro" panose="020B0504020202020204" pitchFamily="34" charset="0"/>
                <a:ea typeface="+mn-lt"/>
                <a:cs typeface="+mn-lt"/>
              </a:rPr>
              <a:t>1</a:t>
            </a:r>
            <a:r>
              <a:rPr lang="en-GB" sz="1050">
                <a:solidFill>
                  <a:srgbClr val="FFFFFF"/>
                </a:solidFill>
                <a:latin typeface="Avenir Next LT Pro" panose="020B0504020202020204" pitchFamily="34" charset="0"/>
                <a:ea typeface="+mn-lt"/>
                <a:cs typeface="+mn-lt"/>
              </a:rPr>
              <a:t> focus countries where the president/prime minister has signed a 'Presidential compact' or similar (OPW.N.2) </a:t>
            </a:r>
            <a:endParaRPr lang="en-US" sz="1050">
              <a:solidFill>
                <a:srgbClr val="FFFFFF"/>
              </a:solidFill>
              <a:latin typeface="Avenir Next LT Pro" panose="020B0504020202020204" pitchFamily="34" charset="0"/>
              <a:ea typeface="+mn-lt"/>
              <a:cs typeface="+mn-lt"/>
            </a:endParaRPr>
          </a:p>
          <a:p>
            <a:endParaRPr lang="en-GB" sz="1050">
              <a:solidFill>
                <a:srgbClr val="FFFFFF"/>
              </a:solidFill>
              <a:latin typeface="Avenir Next LT Pro"/>
              <a:ea typeface="+mn-lt"/>
              <a:cs typeface="+mn-lt"/>
            </a:endParaRPr>
          </a:p>
          <a:p>
            <a:r>
              <a:rPr lang="en-GB" sz="1050">
                <a:solidFill>
                  <a:srgbClr val="FFFFFF"/>
                </a:solidFill>
                <a:latin typeface="Avenir Next LT Pro" panose="020B0504020202020204" pitchFamily="34" charset="0"/>
                <a:ea typeface="+mn-lt"/>
                <a:cs typeface="+mn-lt"/>
              </a:rPr>
              <a:t>3 focus countries with costed national WASH finance strategies (OFI.N.1) </a:t>
            </a:r>
          </a:p>
          <a:p>
            <a:endParaRPr lang="en-GB" sz="1050">
              <a:solidFill>
                <a:srgbClr val="FFFFFF"/>
              </a:solidFill>
              <a:latin typeface="Avenir Next LT Pro" panose="020B0504020202020204" pitchFamily="34" charset="0"/>
              <a:ea typeface="+mn-lt"/>
              <a:cs typeface="+mn-lt"/>
            </a:endParaRPr>
          </a:p>
          <a:p>
            <a:endParaRPr lang="en-GB" sz="1050">
              <a:solidFill>
                <a:srgbClr val="FFFFFF"/>
              </a:solidFill>
              <a:latin typeface="Avenir Next LT Pro" panose="020B0504020202020204" pitchFamily="34" charset="0"/>
              <a:ea typeface="+mn-lt"/>
              <a:cs typeface="+mn-lt"/>
            </a:endParaRPr>
          </a:p>
          <a:p>
            <a:endParaRPr lang="en-GB" sz="1050">
              <a:solidFill>
                <a:srgbClr val="FFFFFF"/>
              </a:solidFill>
              <a:latin typeface="Avenir Next LT Pro" panose="020B0504020202020204" pitchFamily="34" charset="0"/>
              <a:ea typeface="+mn-lt"/>
              <a:cs typeface="+mn-lt"/>
            </a:endParaRPr>
          </a:p>
          <a:p>
            <a:endParaRPr lang="en-US" sz="1050">
              <a:solidFill>
                <a:srgbClr val="FFFFFF"/>
              </a:solidFill>
              <a:latin typeface="Avenir Next LT Pro" panose="020B0504020202020204" pitchFamily="34" charset="0"/>
              <a:ea typeface="+mn-lt"/>
              <a:cs typeface="+mn-lt"/>
            </a:endParaRPr>
          </a:p>
          <a:p>
            <a:endParaRPr lang="en-US" sz="1050">
              <a:solidFill>
                <a:srgbClr val="FFFFFF"/>
              </a:solidFill>
              <a:latin typeface="Avenir Next LT Pro" panose="020B0504020202020204" pitchFamily="34" charset="0"/>
              <a:ea typeface="+mn-lt"/>
              <a:cs typeface="+mn-lt"/>
            </a:endParaRPr>
          </a:p>
          <a:p>
            <a:endParaRPr lang="en-US" sz="1050">
              <a:solidFill>
                <a:srgbClr val="FFFFFF"/>
              </a:solidFill>
              <a:latin typeface="Avenir Next LT Pro" panose="020B0504020202020204" pitchFamily="34" charset="0"/>
              <a:ea typeface="+mn-lt"/>
              <a:cs typeface="+mn-lt"/>
            </a:endParaRPr>
          </a:p>
        </xdr:txBody>
      </xdr:sp>
      <xdr:sp macro="" textlink="">
        <xdr:nvSpPr>
          <xdr:cNvPr id="17" name="TextBox 48">
            <a:extLst>
              <a:ext uri="{FF2B5EF4-FFF2-40B4-BE49-F238E27FC236}">
                <a16:creationId xmlns:a16="http://schemas.microsoft.com/office/drawing/2014/main" id="{AC45D262-5C37-B249-21EB-8D40038F8D92}"/>
              </a:ext>
            </a:extLst>
          </xdr:cNvPr>
          <xdr:cNvSpPr txBox="1"/>
        </xdr:nvSpPr>
        <xdr:spPr>
          <a:xfrm>
            <a:off x="4388491" y="4162313"/>
            <a:ext cx="3339071" cy="1306783"/>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rPr>
              <a:t>3 </a:t>
            </a:r>
            <a:r>
              <a:rPr lang="en-US" sz="1050">
                <a:solidFill>
                  <a:srgbClr val="FFFFFF"/>
                </a:solidFill>
                <a:latin typeface="Avenir Next LT Pro" panose="020B0504020202020204" pitchFamily="34" charset="0"/>
                <a:ea typeface="+mn-lt"/>
                <a:cs typeface="+mn-lt"/>
              </a:rPr>
              <a:t>partner areas demonstrating improvements in local WASH system strength (SYS.L.2)</a:t>
            </a:r>
          </a:p>
          <a:p>
            <a:endParaRPr lang="en-US" sz="1050">
              <a:solidFill>
                <a:srgbClr val="FFFFFF"/>
              </a:solidFill>
              <a:latin typeface="Avenir Next LT Pro"/>
              <a:ea typeface="+mn-lt"/>
              <a:cs typeface="+mn-lt"/>
            </a:endParaRPr>
          </a:p>
          <a:p>
            <a:r>
              <a:rPr lang="en-US" sz="1050">
                <a:solidFill>
                  <a:srgbClr val="FFFFFF"/>
                </a:solidFill>
                <a:latin typeface="Avenir Next LT Pro" panose="020B0504020202020204" pitchFamily="34" charset="0"/>
                <a:ea typeface="+mn-lt"/>
                <a:cs typeface="+mn-lt"/>
              </a:rPr>
              <a:t>3</a:t>
            </a:r>
            <a:r>
              <a:rPr lang="en-US" sz="1050" baseline="0">
                <a:solidFill>
                  <a:srgbClr val="FFFFFF"/>
                </a:solidFill>
                <a:latin typeface="Avenir Next LT Pro" panose="020B0504020202020204" pitchFamily="34" charset="0"/>
                <a:ea typeface="+mn-lt"/>
                <a:cs typeface="+mn-lt"/>
              </a:rPr>
              <a:t> </a:t>
            </a:r>
            <a:r>
              <a:rPr lang="en-US" sz="1050">
                <a:solidFill>
                  <a:srgbClr val="FFFFFF"/>
                </a:solidFill>
                <a:latin typeface="Avenir Next LT Pro" panose="020B0504020202020204" pitchFamily="34" charset="0"/>
                <a:ea typeface="+mn-lt"/>
                <a:cs typeface="+mn-lt"/>
              </a:rPr>
              <a:t>partner areas with a costed finance strategy in place (OFI.L.1)</a:t>
            </a:r>
          </a:p>
          <a:p>
            <a:endParaRPr lang="en-GB" sz="1050">
              <a:solidFill>
                <a:srgbClr val="FFFFFF"/>
              </a:solidFill>
              <a:latin typeface="Avenir Next LT Pro" panose="020B0504020202020204" pitchFamily="34" charset="0"/>
              <a:ea typeface="+mn-lt"/>
              <a:cs typeface="+mn-lt"/>
            </a:endParaRP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18" name="Rectangle 17">
            <a:extLst>
              <a:ext uri="{FF2B5EF4-FFF2-40B4-BE49-F238E27FC236}">
                <a16:creationId xmlns:a16="http://schemas.microsoft.com/office/drawing/2014/main" id="{6E67ED3E-F0C4-5B11-CD01-E89433467F01}"/>
              </a:ext>
            </a:extLst>
          </xdr:cNvPr>
          <xdr:cNvSpPr/>
        </xdr:nvSpPr>
        <xdr:spPr>
          <a:xfrm>
            <a:off x="7842582" y="1037464"/>
            <a:ext cx="3468282" cy="534197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a typeface="Calibri"/>
              <a:cs typeface="Calibri"/>
            </a:endParaRPr>
          </a:p>
        </xdr:txBody>
      </xdr:sp>
      <xdr:sp macro="" textlink="">
        <xdr:nvSpPr>
          <xdr:cNvPr id="19" name="Rectangle 18">
            <a:extLst>
              <a:ext uri="{FF2B5EF4-FFF2-40B4-BE49-F238E27FC236}">
                <a16:creationId xmlns:a16="http://schemas.microsoft.com/office/drawing/2014/main" id="{5EE41E20-44F6-A0A9-8F05-6CB5F3375E69}"/>
              </a:ext>
            </a:extLst>
          </xdr:cNvPr>
          <xdr:cNvSpPr/>
        </xdr:nvSpPr>
        <xdr:spPr>
          <a:xfrm>
            <a:off x="7914587" y="2158350"/>
            <a:ext cx="3338610" cy="4134710"/>
          </a:xfrm>
          <a:prstGeom prst="rect">
            <a:avLst/>
          </a:prstGeom>
          <a:solidFill>
            <a:srgbClr val="B21E2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20" name="Rectangle 19">
            <a:extLst>
              <a:ext uri="{FF2B5EF4-FFF2-40B4-BE49-F238E27FC236}">
                <a16:creationId xmlns:a16="http://schemas.microsoft.com/office/drawing/2014/main" id="{0D1ABB23-46CC-2CD6-6E3B-F7D9FB6D2C2F}"/>
              </a:ext>
            </a:extLst>
          </xdr:cNvPr>
          <xdr:cNvSpPr/>
        </xdr:nvSpPr>
        <xdr:spPr>
          <a:xfrm>
            <a:off x="7964735" y="4151983"/>
            <a:ext cx="3224980" cy="2042883"/>
          </a:xfrm>
          <a:prstGeom prst="rect">
            <a:avLst/>
          </a:prstGeom>
          <a:solidFill>
            <a:srgbClr val="3A3A3C"/>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1600">
              <a:latin typeface="Avenir Next LT Pro" panose="020B0504020202020204" pitchFamily="34" charset="0"/>
            </a:endParaRPr>
          </a:p>
        </xdr:txBody>
      </xdr:sp>
      <xdr:sp macro="" textlink="">
        <xdr:nvSpPr>
          <xdr:cNvPr id="21" name="TextBox 52">
            <a:extLst>
              <a:ext uri="{FF2B5EF4-FFF2-40B4-BE49-F238E27FC236}">
                <a16:creationId xmlns:a16="http://schemas.microsoft.com/office/drawing/2014/main" id="{20283414-E77B-45EB-ABDB-AA9D95D1703D}"/>
              </a:ext>
            </a:extLst>
          </xdr:cNvPr>
          <xdr:cNvSpPr txBox="1"/>
        </xdr:nvSpPr>
        <xdr:spPr>
          <a:xfrm>
            <a:off x="7923189" y="1064609"/>
            <a:ext cx="3402013" cy="991835"/>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500"/>
              </a:spcBef>
            </a:pPr>
            <a:r>
              <a:rPr lang="en-US" sz="1050">
                <a:solidFill>
                  <a:srgbClr val="FFFFFF"/>
                </a:solidFill>
                <a:latin typeface="Avenir Next LT Pro" panose="020B0504020202020204" pitchFamily="34" charset="0"/>
              </a:rPr>
              <a:t>90% </a:t>
            </a:r>
            <a:r>
              <a:rPr lang="en-US" sz="1050">
                <a:solidFill>
                  <a:srgbClr val="FFFFFF"/>
                </a:solidFill>
                <a:latin typeface="Avenir Next LT Pro" panose="020B0504020202020204" pitchFamily="34" charset="0"/>
                <a:ea typeface="+mn-lt"/>
                <a:cs typeface="+mn-lt"/>
              </a:rPr>
              <a:t>global population with access to basic service for water (SVL.S.1), 78%  sanitation (SVL.S.2) and 71% hygiene services (SVL.S.3)</a:t>
            </a:r>
          </a:p>
          <a:p>
            <a:endParaRPr lang="en-US" sz="1050">
              <a:solidFill>
                <a:srgbClr val="FFFFFF"/>
              </a:solidFill>
              <a:latin typeface="Avenir Next LT Pro" panose="020B0504020202020204" pitchFamily="34" charset="0"/>
              <a:ea typeface="+mn-lt"/>
              <a:cs typeface="+mn-lt"/>
            </a:endParaRP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22" name="TextBox 53">
            <a:extLst>
              <a:ext uri="{FF2B5EF4-FFF2-40B4-BE49-F238E27FC236}">
                <a16:creationId xmlns:a16="http://schemas.microsoft.com/office/drawing/2014/main" id="{8610C470-976A-7E0F-5E14-68A576A922C4}"/>
              </a:ext>
            </a:extLst>
          </xdr:cNvPr>
          <xdr:cNvSpPr txBox="1"/>
        </xdr:nvSpPr>
        <xdr:spPr>
          <a:xfrm>
            <a:off x="7906272" y="2192241"/>
            <a:ext cx="3339071" cy="1390151"/>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Bef>
                <a:spcPts val="500"/>
              </a:spcBef>
            </a:pPr>
            <a:r>
              <a:rPr lang="en-US" sz="1050">
                <a:solidFill>
                  <a:srgbClr val="FFFFFF"/>
                </a:solidFill>
                <a:latin typeface="Avenir Next LT Pro" panose="020B0504020202020204" pitchFamily="34" charset="0"/>
                <a:ea typeface="+mn-lt"/>
                <a:cs typeface="+mn-lt"/>
              </a:rPr>
              <a:t>40,115,131 increase in the number of people with at least basic water, sanitation or hygiene services from JPM data (KPI.N.3)</a:t>
            </a:r>
          </a:p>
          <a:p>
            <a:endParaRPr lang="en-US" sz="1050">
              <a:solidFill>
                <a:srgbClr val="FFFFFF"/>
              </a:solidFill>
              <a:latin typeface="Avenir Next LT Pro"/>
            </a:endParaRPr>
          </a:p>
          <a:p>
            <a:pPr>
              <a:spcBef>
                <a:spcPts val="500"/>
              </a:spcBef>
            </a:pPr>
            <a:r>
              <a:rPr lang="en-US" sz="1050">
                <a:solidFill>
                  <a:srgbClr val="FFFFFF"/>
                </a:solidFill>
                <a:latin typeface="Avenir Next LT Pro"/>
              </a:rPr>
              <a:t>1,217,551 p</a:t>
            </a:r>
            <a:r>
              <a:rPr lang="en-GB" sz="1050">
                <a:solidFill>
                  <a:srgbClr val="FFFFFF"/>
                </a:solidFill>
                <a:latin typeface="Avenir Next LT Pro"/>
              </a:rPr>
              <a:t>eople </a:t>
            </a:r>
            <a:r>
              <a:rPr lang="en-GB" sz="1050">
                <a:solidFill>
                  <a:srgbClr val="FFFFFF"/>
                </a:solidFill>
                <a:latin typeface="Avenir Next LT Pro"/>
                <a:ea typeface="+mn-lt"/>
                <a:cs typeface="+mn-lt"/>
              </a:rPr>
              <a:t>reached with strengthened WASH systems in sub-national areas (KPI.N.5)</a:t>
            </a:r>
          </a:p>
          <a:p>
            <a:pPr>
              <a:spcBef>
                <a:spcPts val="500"/>
              </a:spcBef>
            </a:pPr>
            <a:endParaRPr lang="en-US" sz="1050">
              <a:solidFill>
                <a:srgbClr val="FFFFFF"/>
              </a:solidFill>
              <a:latin typeface="Avenir Next LT Pro" panose="020B0504020202020204" pitchFamily="34" charset="0"/>
              <a:ea typeface="+mn-lt"/>
              <a:cs typeface="+mn-lt"/>
            </a:endParaRPr>
          </a:p>
        </xdr:txBody>
      </xdr:sp>
      <xdr:sp macro="" textlink="">
        <xdr:nvSpPr>
          <xdr:cNvPr id="23" name="TextBox 54">
            <a:extLst>
              <a:ext uri="{FF2B5EF4-FFF2-40B4-BE49-F238E27FC236}">
                <a16:creationId xmlns:a16="http://schemas.microsoft.com/office/drawing/2014/main" id="{D9853CE6-4DB9-572F-0751-968FD3DAE7C5}"/>
              </a:ext>
            </a:extLst>
          </xdr:cNvPr>
          <xdr:cNvSpPr txBox="1"/>
        </xdr:nvSpPr>
        <xdr:spPr>
          <a:xfrm>
            <a:off x="7923187" y="4167228"/>
            <a:ext cx="3339071" cy="1092073"/>
          </a:xfrm>
          <a:prstGeom prst="rect">
            <a:avLst/>
          </a:prstGeom>
          <a:noFill/>
        </xdr:spPr>
        <xdr:txBody>
          <a:bodyPr rot="0" spcFirstLastPara="0" vert="horz" wrap="square" lIns="91440" tIns="45720" rIns="91440" bIns="4572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50">
                <a:solidFill>
                  <a:srgbClr val="FFFFFF"/>
                </a:solidFill>
                <a:latin typeface="Avenir Next LT Pro" panose="020B0504020202020204" pitchFamily="34" charset="0"/>
                <a:ea typeface="+mn-ea"/>
                <a:cs typeface="+mn-cs"/>
              </a:rPr>
              <a:t>404,470</a:t>
            </a:r>
            <a:r>
              <a:rPr lang="en-US" sz="1050">
                <a:solidFill>
                  <a:srgbClr val="FFFFFF"/>
                </a:solidFill>
                <a:latin typeface="Avenir Next LT Pro" panose="020B0504020202020204" pitchFamily="34" charset="0"/>
                <a:ea typeface="+mn-lt"/>
                <a:cs typeface="+mn-lt"/>
              </a:rPr>
              <a:t> impact population in partner areas who have been reached with "basic +" services, where "basic +" means JMP basic, plus any one of the three criteria for safely managed (KPI.L.2)</a:t>
            </a:r>
          </a:p>
          <a:p>
            <a:endParaRPr lang="en-US" sz="1050">
              <a:solidFill>
                <a:srgbClr val="FFFFFF"/>
              </a:solidFill>
              <a:latin typeface="Avenir Next LT Pro" panose="020B0504020202020204" pitchFamily="34" charset="0"/>
              <a:ea typeface="+mn-lt"/>
              <a:cs typeface="+mn-lt"/>
            </a:endParaRPr>
          </a:p>
          <a:p>
            <a:endParaRPr lang="en-US" sz="1050">
              <a:latin typeface="Avenir Next LT Pro" panose="020B0504020202020204" pitchFamily="34" charset="0"/>
              <a:ea typeface="Calibri" panose="020F0502020204030204"/>
              <a:cs typeface="Calibri" panose="020F0502020204030204"/>
            </a:endParaRPr>
          </a:p>
        </xdr:txBody>
      </xdr:sp>
      <xdr:sp macro="" textlink="">
        <xdr:nvSpPr>
          <xdr:cNvPr id="24" name="Rectangle 23">
            <a:extLst>
              <a:ext uri="{FF2B5EF4-FFF2-40B4-BE49-F238E27FC236}">
                <a16:creationId xmlns:a16="http://schemas.microsoft.com/office/drawing/2014/main" id="{CCF24751-7CE0-2721-79F6-7C11FEF1CD55}"/>
              </a:ext>
            </a:extLst>
          </xdr:cNvPr>
          <xdr:cNvSpPr/>
        </xdr:nvSpPr>
        <xdr:spPr>
          <a:xfrm rot="16200000">
            <a:off x="-101598" y="1314610"/>
            <a:ext cx="1050070" cy="480446"/>
          </a:xfrm>
          <a:prstGeom prst="rect">
            <a:avLst/>
          </a:prstGeom>
          <a:solidFill>
            <a:srgbClr val="DE1C27"/>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GLOBAL</a:t>
            </a:r>
            <a:endParaRPr lang="en-US" sz="1600">
              <a:latin typeface="Avenir Next LT Pro" panose="020B0504020202020204" pitchFamily="34" charset="0"/>
            </a:endParaRPr>
          </a:p>
        </xdr:txBody>
      </xdr:sp>
      <xdr:sp macro="" textlink="">
        <xdr:nvSpPr>
          <xdr:cNvPr id="25" name="Rectangle 24">
            <a:extLst>
              <a:ext uri="{FF2B5EF4-FFF2-40B4-BE49-F238E27FC236}">
                <a16:creationId xmlns:a16="http://schemas.microsoft.com/office/drawing/2014/main" id="{C0C31C37-9E8D-8A6B-AD77-CE49EBBE8C80}"/>
              </a:ext>
            </a:extLst>
          </xdr:cNvPr>
          <xdr:cNvSpPr/>
        </xdr:nvSpPr>
        <xdr:spPr>
          <a:xfrm rot="16200000">
            <a:off x="-600225" y="2923337"/>
            <a:ext cx="2022419" cy="492446"/>
          </a:xfrm>
          <a:prstGeom prst="rect">
            <a:avLst/>
          </a:prstGeom>
          <a:solidFill>
            <a:srgbClr val="B21E26"/>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NATIONAL</a:t>
            </a:r>
            <a:endParaRPr lang="en-US" sz="1600">
              <a:latin typeface="Avenir Next LT Pro" panose="020B0504020202020204" pitchFamily="34" charset="0"/>
            </a:endParaRPr>
          </a:p>
        </xdr:txBody>
      </xdr:sp>
      <xdr:sp macro="" textlink="">
        <xdr:nvSpPr>
          <xdr:cNvPr id="26" name="Rectangle 25">
            <a:extLst>
              <a:ext uri="{FF2B5EF4-FFF2-40B4-BE49-F238E27FC236}">
                <a16:creationId xmlns:a16="http://schemas.microsoft.com/office/drawing/2014/main" id="{3935566D-19C9-2A03-F96B-F68A2C782E96}"/>
              </a:ext>
            </a:extLst>
          </xdr:cNvPr>
          <xdr:cNvSpPr/>
        </xdr:nvSpPr>
        <xdr:spPr>
          <a:xfrm rot="16200000">
            <a:off x="-563615" y="4977968"/>
            <a:ext cx="1949702" cy="492446"/>
          </a:xfrm>
          <a:prstGeom prst="rect">
            <a:avLst/>
          </a:prstGeom>
          <a:solidFill>
            <a:srgbClr val="3A3A3B"/>
          </a:solidFill>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latin typeface="Avenir Next LT Pro" panose="020B0504020202020204" pitchFamily="34" charset="0"/>
                <a:ea typeface="Calibri"/>
                <a:cs typeface="Calibri"/>
              </a:rPr>
              <a:t>LOCAL</a:t>
            </a:r>
            <a:endParaRPr lang="en-US" sz="1600">
              <a:latin typeface="Avenir Next LT Pro" panose="020B050402020202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RC-WFPStrategicPartnership/Shared%20Documents/Strategic%20Accountability/D30%20Indicator%20Matrix%20-%20IRC%20working%20file.xlsx" TargetMode="External"/><Relationship Id="rId1" Type="http://schemas.openxmlformats.org/officeDocument/2006/relationships/externalLinkPath" Target="/sites/IRC-WFPStrategicPartnership/Shared%20Documents/Strategic%20Accountability/D30%20Indicator%20Matrix%20-%20IRC%20working%20fi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aterforpeople-my.sharepoint.com/personal/ewitt_waterforpeople_org/Documents/Desktop/SWA_QIS%20ladders%20for%20national%20assessmen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ator with codes"/>
      <sheetName val="Menu"/>
      <sheetName val="Dashboard"/>
      <sheetName val="Calculations"/>
      <sheetName val="Indicator Summary"/>
      <sheetName val="National"/>
      <sheetName val="Local"/>
      <sheetName val="Global"/>
      <sheetName val="Global landscape"/>
      <sheetName val="Indicator List"/>
      <sheetName val="drop-down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bjective 1"/>
      <sheetName val="Objective 2"/>
      <sheetName val="Objective 3"/>
      <sheetName val="Results"/>
      <sheetName val="Submission checklist"/>
      <sheetName val="Hidden sheet"/>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persons/person.xml><?xml version="1.0" encoding="utf-8"?>
<personList xmlns="http://schemas.microsoft.com/office/spreadsheetml/2018/threadedcomments" xmlns:x="http://schemas.openxmlformats.org/spreadsheetml/2006/main">
  <person displayName="John Butterworth" id="{9474177C-4B17-4C4B-BA13-AE93E5514A9C}" userId="butterworth@ircwash.org" providerId="PeoplePicker"/>
  <person displayName="Arjen Naafs" id="{4D48FD12-1885-44A8-83BC-B8AA00B6FD10}" userId="S::naafs@Ircwash.org::71577389-def5-469d-88bb-7515e70348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91F3F3-3495-4688-B4A1-1EC98B507DD3}" name="tbl_indicator_library" displayName="tbl_indicator_library" ref="B6:P101" totalsRowShown="0" headerRowDxfId="69" dataDxfId="67" headerRowBorderDxfId="68" tableBorderDxfId="66" totalsRowBorderDxfId="65">
  <autoFilter ref="B6:P101" xr:uid="{DF996711-002F-4EC7-87E3-CA318D199D49}"/>
  <tableColumns count="15">
    <tableColumn id="1" xr3:uid="{B55E9A23-C167-4ED9-92E4-368C881426AA}" name="Index" dataDxfId="64"/>
    <tableColumn id="22" xr3:uid="{78384D58-8832-4BFB-9B2F-AFBE1980E53E}" name="Code" dataDxfId="63"/>
    <tableColumn id="5" xr3:uid="{18BAB9DB-9CE4-402E-9477-26139CEBEF4B}" name="Indicator Title" dataDxfId="62"/>
    <tableColumn id="6" xr3:uid="{33446F25-B5E7-4C0E-84E9-CA293B418ADC}" name="Subindicator Title" dataDxfId="61"/>
    <tableColumn id="18" xr3:uid="{FA8632C5-63AA-43F7-B45B-A4BCF85B6C1C}" name="Reporting Input Level" dataDxfId="60"/>
    <tableColumn id="4" xr3:uid="{B7C2D24D-5113-478C-9FF2-7D61E75310C9}" name="Outcome Type" dataDxfId="59"/>
    <tableColumn id="2" xr3:uid="{69D73BDF-B258-4EC8-AE10-BD327B19F7CF}" name="2025 value" dataDxfId="0" dataCellStyle="Comma"/>
    <tableColumn id="7" xr3:uid="{AE66AF7E-9478-4530-9A89-2A24734AA9F9}" name="2030 Target OFA" dataDxfId="58" dataCellStyle="Comma"/>
    <tableColumn id="24" xr3:uid="{A4B9CCF1-97B7-4B3A-A2E3-D237BBF78A51}" name="Units" dataDxfId="57" dataCellStyle="Comma 2"/>
    <tableColumn id="8" xr3:uid="{25A18165-BD14-43DA-8FEC-039707029AED}" name="Indicator Definition" dataDxfId="56"/>
    <tableColumn id="10" xr3:uid="{963A5419-1C49-470E-BBE8-0BD540D4A888}" name="Frequency" dataDxfId="55"/>
    <tableColumn id="11" xr3:uid="{D75D543D-F002-42AC-877C-791A049822B6}" name="Data Source" dataDxfId="54"/>
    <tableColumn id="13" xr3:uid="{9F655105-1C1F-4EE1-B5A6-A133C2089622}" name="Optional/ Required" dataDxfId="53"/>
    <tableColumn id="17" xr3:uid="{44014B4D-2144-453B-BC75-CD5CFA3EC9E7}" name="Attribution/ Contribution" dataDxfId="52"/>
    <tableColumn id="38" xr3:uid="{9EBD93C4-6688-4A91-ABAB-4B502BD9CA72}" name="Calculation/Input" dataDxfId="5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166578-B4DE-4C47-9CEB-D4034A5127AB}" name="_2_Detailed_time_series" displayName="_2_Detailed_time_series" ref="B6:K1887" totalsRowShown="0">
  <autoFilter ref="B6:K1887" xr:uid="{B0166578-B4DE-4C47-9CEB-D4034A5127AB}"/>
  <tableColumns count="10">
    <tableColumn id="1" xr3:uid="{23D0D9E8-7A1C-4EA4-BD5F-651F660F8574}" name="Annual Report Year"/>
    <tableColumn id="2" xr3:uid="{86F6EFD6-C41A-4CAE-B369-9B80D145348C}" name="Code" dataDxfId="77"/>
    <tableColumn id="5" xr3:uid="{15688D21-0329-4045-AECE-93311F42AFFA}" name="Country" dataDxfId="76"/>
    <tableColumn id="4" xr3:uid="{D0F80BF4-8163-46EA-8761-8D7BFDD233B4}" name="India State(s)"/>
    <tableColumn id="3" xr3:uid="{4B95226F-558F-4E26-80EC-90638AE9F9E2}" name="Partner Area Name" dataDxfId="75"/>
    <tableColumn id="8" xr3:uid="{F8572E2A-1FA7-4F16-ABF8-FFCE1C5CE148}" name="Date Valid" dataDxfId="74"/>
    <tableColumn id="9" xr3:uid="{CF0F87C5-C823-4B90-9989-39DA09BF779F}" name="Value" dataDxfId="73" dataCellStyle="Comma"/>
    <tableColumn id="10" xr3:uid="{53FDD664-835C-4DB8-A293-2B360BD5B660}" name="Units" dataDxfId="72"/>
    <tableColumn id="11" xr3:uid="{9BF01F27-73A3-4AEF-AE43-B6D750C130D2}" name="Quality" dataDxfId="71"/>
    <tableColumn id="22" xr3:uid="{5C3EB144-8A5A-4E54-B68F-779717DE2696}" name="Organization" dataDxfId="7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B38F3A-FDAB-433E-B4A0-15C644757F28}" name="tbl_indicator_library3" displayName="tbl_indicator_library3" ref="B6:P136" totalsRowShown="0" headerRowDxfId="50" dataDxfId="48" headerRowBorderDxfId="49" tableBorderDxfId="47" totalsRowBorderDxfId="46">
  <autoFilter ref="B6:P136" xr:uid="{DF996711-002F-4EC7-87E3-CA318D199D49}"/>
  <tableColumns count="15">
    <tableColumn id="1" xr3:uid="{50BC5AD0-DF39-4F72-AAE2-6669F3FD3F20}" name="Index" dataDxfId="45"/>
    <tableColumn id="14" xr3:uid="{7939E171-0D22-4740-A204-2CA4B3C3045A}" name="Theory of Change Group" dataDxfId="44"/>
    <tableColumn id="19" xr3:uid="{C61A4009-B983-44E6-A2DE-1FFFCF6058E9}" name="Theory of Change Category" dataDxfId="43"/>
    <tableColumn id="23" xr3:uid="{76C2BB2D-CC85-4D0F-9797-ABFB1C9A3005}" name="Level" dataDxfId="42"/>
    <tableColumn id="20" xr3:uid="{A5DFE19E-11FD-4A72-9802-5AE8E419FFE6}" name="Indicator ID" dataDxfId="41"/>
    <tableColumn id="21" xr3:uid="{C7CAC2F4-1CB0-4059-B1A9-0A2C948625C0}" name="Subindicator ID" dataDxfId="40"/>
    <tableColumn id="16" xr3:uid="{6A56AEAF-0A2B-4FF5-BF32-C8537784D22C}" name="Type ID" dataDxfId="39"/>
    <tableColumn id="22" xr3:uid="{2FE2EF9B-F375-4712-8CB8-E86F7EAF9279}" name="Code" dataDxfId="38">
      <calculatedColumnFormula>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calculatedColumnFormula>
    </tableColumn>
    <tableColumn id="5" xr3:uid="{843B07B8-F16D-403F-9BBF-2B2AFF78D690}" name="Indicator Title" dataDxfId="37"/>
    <tableColumn id="6" xr3:uid="{C58F40FF-D984-4213-AADB-8902A1350B83}" name="Subindicator Title" dataDxfId="36"/>
    <tableColumn id="18" xr3:uid="{BA91EE7E-2E60-4ADF-AA78-DA4A6949B553}" name="Reporting Input Level" dataDxfId="35">
      <calculatedColumnFormula array="1">IFERROR(_xlfn.IFS(tbl_indicator_library3[[#This Row],[Level]]="L","Local",tbl_indicator_library3[[#This Row],[Level]]="N","National",tbl_indicator_library3[[#This Row],[Level]]="G","Global",tbl_indicator_library3[[#This Row],[Level]]="S","Global Landscape"),"")</calculatedColumnFormula>
    </tableColumn>
    <tableColumn id="4" xr3:uid="{84070B6B-0027-4B84-912B-1BF6787812D7}" name="Outcome Type" dataDxfId="34">
      <calculatedColumnFormula array="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calculatedColumnFormula>
    </tableColumn>
    <tableColumn id="7" xr3:uid="{58B3684E-D15A-41B9-BEE5-0C51093FA291}" name="2030 Target" dataDxfId="33"/>
    <tableColumn id="24" xr3:uid="{D43ACFC2-2E2F-4B51-92FE-DAA8B07C9FE4}" name="Units" dataDxfId="32"/>
    <tableColumn id="8" xr3:uid="{68DCBEAF-3779-417B-8753-38138AB64F0A}" name="Indicator Definition" dataDxfId="3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51E0D5-1693-4B96-ADA6-44449BE990F0}" name="tbl_indicator_library4" displayName="tbl_indicator_library4" ref="B6:T136" totalsRowShown="0" headerRowDxfId="30" dataDxfId="28" headerRowBorderDxfId="29" tableBorderDxfId="27" totalsRowBorderDxfId="26">
  <autoFilter ref="B6:T136" xr:uid="{DF996711-002F-4EC7-87E3-CA318D199D49}"/>
  <tableColumns count="19">
    <tableColumn id="1" xr3:uid="{D1609E70-BFF7-4859-82F8-9B11DCB31C17}" name="Index" dataDxfId="25"/>
    <tableColumn id="14" xr3:uid="{6CAAD6F4-94B1-41BC-8F8E-FDD2DDA3AE29}" name="Theory of Change Group" dataDxfId="24"/>
    <tableColumn id="19" xr3:uid="{42176FFA-1C1B-4305-B9FA-C4EF6FFA71DE}" name="Theory of Change Category" dataDxfId="23"/>
    <tableColumn id="23" xr3:uid="{7F861B89-4751-45CA-A1BE-2B27ACB468DF}" name="Level" dataDxfId="22"/>
    <tableColumn id="20" xr3:uid="{3B1F4800-A399-4458-AB22-D751C396C1A5}" name="Indicator ID" dataDxfId="21"/>
    <tableColumn id="21" xr3:uid="{C003CE0B-05F5-43DA-8E1F-16B623B9E566}" name="Subindicator ID" dataDxfId="20"/>
    <tableColumn id="16" xr3:uid="{F94716F2-6D4B-4A84-8B35-9FFADF9B07CA}" name="Type ID" dataDxfId="19"/>
    <tableColumn id="22" xr3:uid="{4DE93F69-957A-4840-9F84-AE276FBF6279}" name="Code" dataDxfId="18"/>
    <tableColumn id="15" xr3:uid="{5A0D325A-8024-4C7E-9A3D-0E0E45ADD589}" name="Documentation" dataDxfId="17"/>
    <tableColumn id="25" xr3:uid="{8D43000A-4CD3-4C9F-B40D-EA1D9C1DB081}" name="Needed for 2022 Report" dataDxfId="16"/>
    <tableColumn id="26" xr3:uid="{EBEF3237-1CE1-4553-ACFB-0AD7A8BE6151}" name="Hyperlink to more information" dataDxfId="15"/>
    <tableColumn id="27" xr3:uid="{29416D91-7DB4-4B52-A9E6-18675300AAA0}" name="Old codes" dataDxfId="14"/>
    <tableColumn id="28" xr3:uid="{3D7D30F2-50CF-4854-AE12-8C6A03BCE0E4}" name="Indicator Title [ESP]" dataDxfId="13"/>
    <tableColumn id="29" xr3:uid="{62D2FADC-202D-4505-9306-8171C5BC1ED1}" name="Subindicator Title [ESP]" dataDxfId="12"/>
    <tableColumn id="31" xr3:uid="{2EA68466-40B4-4138-A03C-6F43D21112B3}" name="Reporting Input Level [ESP]" dataDxfId="11">
      <calculatedColumnFormula array="1">IFERROR(_xlfn.IFS(tbl_indicator_library4[[#This Row],[Level]]="L","Local",tbl_indicator_library4[[#This Row],[Level]]="N","Nacional",tbl_indicator_library4[[#This Row],[Level]]="G","Global",tbl_indicator_library4[[#This Row],[Level]]="S","Entorno Global"),"")</calculatedColumnFormula>
    </tableColumn>
    <tableColumn id="32" xr3:uid="{D57FAD69-6CA8-4BBF-8952-0B1E72BBC5C9}" name="Outcome Type [ESP]" dataDxfId="10">
      <calculatedColumnFormula array="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calculatedColumnFormula>
    </tableColumn>
    <tableColumn id="2" xr3:uid="{8AFD199F-5DB7-485F-A054-A1A8149DB03F}" name="2030 Target" dataDxfId="9"/>
    <tableColumn id="33" xr3:uid="{16B7FA6A-437A-4B5D-AEF8-D3C6888DD32F}" name="Units [ESP]" dataDxfId="8">
      <calculatedColumnFormula array="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calculatedColumnFormula>
    </tableColumn>
    <tableColumn id="30" xr3:uid="{52BE1E94-4D33-47C7-B8D0-8FF5880A9CFD}" name="Indicator Definition [ESP]" dataDxfId="7"/>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P93" dT="2024-06-13T11:20:23.57" personId="{4D48FD12-1885-44A8-83BC-B8AA00B6FD10}" id="{6BC11FBE-2AB2-4692-9854-30E30CF6AE21}" done="1">
    <text>@John Butterworth  this is the defintion, please pint me when you do it</text>
    <mentions>
      <mention mentionpersonId="{9474177C-4B17-4C4B-BA13-AE93E5514A9C}" mentionId="{32D1962B-4C30-406C-AB63-F42236175AC0}" startIndex="0" length="1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T93" dT="2024-06-18T17:00:42.77" personId="{4D48FD12-1885-44A8-83BC-B8AA00B6FD10}" id="{F7A9526A-A133-4D44-A663-62F4EC9A3ED1}">
    <text>@ben new definition needs to be reflected here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microsoft.com/office/2017/10/relationships/threadedComment" Target="../threadedComments/threadedComment2.xml"/><Relationship Id="rId2" Type="http://schemas.openxmlformats.org/officeDocument/2006/relationships/hyperlink" Target="file:///D:\:b:\s\IRC-WFPStrategicPartnership\EZ9bYbBk3mpKlFyr74bJ-CgBkyXPycxlxM8d6gsYXo6Ewg%3fe=McY6D9" TargetMode="External"/><Relationship Id="rId1" Type="http://schemas.openxmlformats.org/officeDocument/2006/relationships/hyperlink" Target="file:///D:\:b:\s\IRC-WFPStrategicPartnership\EZ9bYbBk3mpKlFyr74bJ-CgBkyXPycxlxM8d6gsYXo6Ewg%3fe=McY6D9" TargetMode="External"/><Relationship Id="rId6" Type="http://schemas.openxmlformats.org/officeDocument/2006/relationships/comments" Target="../comments3.xml"/><Relationship Id="rId5" Type="http://schemas.openxmlformats.org/officeDocument/2006/relationships/table" Target="../tables/table4.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09A5-508F-4050-9FB4-830162D8FC4B}">
  <sheetPr>
    <tabColor rgb="FFC00000"/>
    <pageSetUpPr fitToPage="1"/>
  </sheetPr>
  <dimension ref="A1:Q136"/>
  <sheetViews>
    <sheetView showGridLines="0" tabSelected="1" zoomScale="87" zoomScaleNormal="130" workbookViewId="0">
      <pane xSplit="10" ySplit="6" topLeftCell="K7" activePane="bottomRight" state="frozen"/>
      <selection pane="topRight" activeCell="P1" sqref="P1"/>
      <selection pane="bottomLeft" activeCell="A7" sqref="A7"/>
      <selection pane="bottomRight" activeCell="H12" sqref="H12"/>
    </sheetView>
  </sheetViews>
  <sheetFormatPr defaultColWidth="15.1796875" defaultRowHeight="17.149999999999999" customHeight="1" x14ac:dyDescent="0.35"/>
  <cols>
    <col min="1" max="1" width="3.7265625" style="1" customWidth="1"/>
    <col min="2" max="2" width="8.1796875" style="2" customWidth="1"/>
    <col min="3" max="3" width="12.1796875" style="2" customWidth="1"/>
    <col min="4" max="4" width="36.1796875" style="2" customWidth="1"/>
    <col min="5" max="5" width="7.81640625" style="3" customWidth="1"/>
    <col min="6" max="6" width="9.26953125" style="3" customWidth="1"/>
    <col min="7" max="7" width="19.54296875" style="2" customWidth="1"/>
    <col min="8" max="8" width="19.54296875" style="57" customWidth="1"/>
    <col min="9" max="9" width="16.81640625" style="2" customWidth="1"/>
    <col min="10" max="10" width="15.1796875" style="2" customWidth="1"/>
    <col min="11" max="11" width="119.1796875" style="2" customWidth="1"/>
    <col min="12" max="12" width="12.453125" style="2" customWidth="1"/>
    <col min="13" max="13" width="18.1796875" style="2" customWidth="1"/>
    <col min="14" max="14" width="12.453125" style="2" customWidth="1"/>
    <col min="15" max="16" width="12.453125" style="3" customWidth="1"/>
    <col min="17" max="16384" width="15.1796875" style="2"/>
  </cols>
  <sheetData>
    <row r="1" spans="1:17" s="34" customFormat="1" ht="14.5" x14ac:dyDescent="0.35">
      <c r="A1" s="32"/>
      <c r="B1" s="32"/>
      <c r="C1" s="32"/>
      <c r="D1" s="32"/>
      <c r="E1" s="32"/>
      <c r="F1" s="32"/>
      <c r="G1" s="32"/>
      <c r="H1" s="56"/>
      <c r="I1" s="32"/>
    </row>
    <row r="2" spans="1:17" s="34" customFormat="1" ht="18.5" x14ac:dyDescent="0.35">
      <c r="A2" s="32"/>
      <c r="B2" s="36" t="s">
        <v>0</v>
      </c>
      <c r="C2" s="32"/>
      <c r="D2" s="32"/>
      <c r="E2" s="32"/>
      <c r="F2" s="32"/>
      <c r="G2" s="32"/>
      <c r="H2" s="56"/>
      <c r="I2" s="32"/>
    </row>
    <row r="3" spans="1:17" s="34" customFormat="1" ht="14.5" x14ac:dyDescent="0.35">
      <c r="A3" s="32"/>
      <c r="B3" s="60" t="s">
        <v>738</v>
      </c>
      <c r="C3" s="32"/>
      <c r="D3" s="32"/>
      <c r="E3" s="32"/>
      <c r="F3" s="32"/>
      <c r="G3" s="32"/>
      <c r="H3" s="56"/>
      <c r="I3" s="32"/>
    </row>
    <row r="4" spans="1:17" s="34" customFormat="1" ht="14.5" x14ac:dyDescent="0.35">
      <c r="A4" s="32"/>
      <c r="B4" s="60" t="s">
        <v>786</v>
      </c>
      <c r="C4" s="38"/>
      <c r="D4" s="32"/>
      <c r="E4" s="32"/>
      <c r="F4" s="32"/>
      <c r="G4" s="32"/>
      <c r="H4" s="56"/>
      <c r="I4" s="32"/>
    </row>
    <row r="5" spans="1:17" ht="17.149999999999999" customHeight="1" x14ac:dyDescent="0.35">
      <c r="B5" s="49"/>
      <c r="P5" s="31"/>
      <c r="Q5" s="53"/>
    </row>
    <row r="6" spans="1:17" s="6" customFormat="1" ht="45" customHeight="1" x14ac:dyDescent="0.35">
      <c r="A6" s="1"/>
      <c r="B6" s="39" t="s">
        <v>1</v>
      </c>
      <c r="C6" s="39" t="s">
        <v>8</v>
      </c>
      <c r="D6" s="40" t="s">
        <v>9</v>
      </c>
      <c r="E6" s="40" t="s">
        <v>10</v>
      </c>
      <c r="F6" s="40" t="s">
        <v>11</v>
      </c>
      <c r="G6" s="40" t="s">
        <v>12</v>
      </c>
      <c r="H6" s="58" t="s">
        <v>790</v>
      </c>
      <c r="I6" s="40" t="s">
        <v>726</v>
      </c>
      <c r="J6" s="40" t="s">
        <v>14</v>
      </c>
      <c r="K6" s="40" t="s">
        <v>15</v>
      </c>
      <c r="L6" s="40" t="s">
        <v>16</v>
      </c>
      <c r="M6" s="40" t="s">
        <v>17</v>
      </c>
      <c r="N6" s="40" t="s">
        <v>18</v>
      </c>
      <c r="O6" s="40" t="s">
        <v>19</v>
      </c>
      <c r="P6" s="40" t="s">
        <v>20</v>
      </c>
    </row>
    <row r="7" spans="1:17" s="3" customFormat="1" ht="15.65" customHeight="1" x14ac:dyDescent="0.35">
      <c r="B7" s="7">
        <v>1</v>
      </c>
      <c r="C7" s="7" t="s">
        <v>566</v>
      </c>
      <c r="D7" s="8" t="s">
        <v>35</v>
      </c>
      <c r="E7" s="8"/>
      <c r="F7" s="8" t="s">
        <v>45</v>
      </c>
      <c r="G7" s="8" t="s">
        <v>727</v>
      </c>
      <c r="H7" s="59">
        <v>13</v>
      </c>
      <c r="I7" s="19">
        <v>150</v>
      </c>
      <c r="J7" s="10" t="s">
        <v>36</v>
      </c>
      <c r="K7" s="8" t="s">
        <v>37</v>
      </c>
      <c r="L7" s="8" t="s">
        <v>38</v>
      </c>
      <c r="M7" s="8" t="s">
        <v>39</v>
      </c>
      <c r="N7" s="8" t="s">
        <v>40</v>
      </c>
      <c r="O7" s="8" t="s">
        <v>41</v>
      </c>
      <c r="P7" s="11" t="s">
        <v>42</v>
      </c>
    </row>
    <row r="8" spans="1:17" s="3" customFormat="1" ht="15.65" customHeight="1" x14ac:dyDescent="0.35">
      <c r="A8" s="1"/>
      <c r="B8" s="7">
        <v>2</v>
      </c>
      <c r="C8" s="7" t="s">
        <v>565</v>
      </c>
      <c r="D8" s="8" t="s">
        <v>47</v>
      </c>
      <c r="E8" s="8"/>
      <c r="F8" s="8" t="s">
        <v>45</v>
      </c>
      <c r="G8" s="8" t="s">
        <v>727</v>
      </c>
      <c r="H8" s="59">
        <v>392682</v>
      </c>
      <c r="I8" s="19">
        <v>20000000</v>
      </c>
      <c r="J8" s="15" t="s">
        <v>48</v>
      </c>
      <c r="K8" s="8" t="s">
        <v>49</v>
      </c>
      <c r="L8" s="8" t="s">
        <v>38</v>
      </c>
      <c r="M8" s="8" t="s">
        <v>50</v>
      </c>
      <c r="N8" s="8" t="s">
        <v>40</v>
      </c>
      <c r="O8" s="8" t="s">
        <v>51</v>
      </c>
      <c r="P8" s="8" t="s">
        <v>52</v>
      </c>
    </row>
    <row r="9" spans="1:17" s="3" customFormat="1" ht="15.65" customHeight="1" x14ac:dyDescent="0.35">
      <c r="A9" s="1"/>
      <c r="B9" s="7">
        <v>3</v>
      </c>
      <c r="C9" s="7" t="s">
        <v>530</v>
      </c>
      <c r="D9" s="18" t="s">
        <v>58</v>
      </c>
      <c r="E9" s="18"/>
      <c r="F9" s="8" t="s">
        <v>728</v>
      </c>
      <c r="G9" s="8" t="s">
        <v>727</v>
      </c>
      <c r="H9" s="59">
        <v>48692729</v>
      </c>
      <c r="I9" s="19">
        <v>200000000</v>
      </c>
      <c r="J9" s="15" t="s">
        <v>48</v>
      </c>
      <c r="K9" s="18" t="s">
        <v>59</v>
      </c>
      <c r="L9" s="18" t="s">
        <v>60</v>
      </c>
      <c r="M9" s="18" t="s">
        <v>61</v>
      </c>
      <c r="N9" s="18" t="s">
        <v>40</v>
      </c>
      <c r="O9" s="18" t="s">
        <v>62</v>
      </c>
      <c r="P9" s="18" t="s">
        <v>52</v>
      </c>
    </row>
    <row r="10" spans="1:17" s="3" customFormat="1" ht="15.65" customHeight="1" x14ac:dyDescent="0.35">
      <c r="A10" s="1"/>
      <c r="B10" s="7">
        <v>4</v>
      </c>
      <c r="C10" s="7" t="s">
        <v>567</v>
      </c>
      <c r="D10" s="8" t="s">
        <v>65</v>
      </c>
      <c r="E10" s="8"/>
      <c r="F10" s="8" t="s">
        <v>728</v>
      </c>
      <c r="G10" s="8" t="s">
        <v>727</v>
      </c>
      <c r="H10" s="59">
        <v>9</v>
      </c>
      <c r="I10" s="19">
        <v>20</v>
      </c>
      <c r="J10" s="20" t="s">
        <v>66</v>
      </c>
      <c r="K10" s="21" t="s">
        <v>67</v>
      </c>
      <c r="L10" s="8" t="s">
        <v>38</v>
      </c>
      <c r="M10" s="8" t="s">
        <v>68</v>
      </c>
      <c r="N10" s="8" t="s">
        <v>40</v>
      </c>
      <c r="O10" s="8" t="s">
        <v>51</v>
      </c>
      <c r="P10" s="8" t="s">
        <v>42</v>
      </c>
    </row>
    <row r="11" spans="1:17" ht="15.65" customHeight="1" x14ac:dyDescent="0.35">
      <c r="B11" s="7">
        <v>5</v>
      </c>
      <c r="C11" s="7" t="s">
        <v>531</v>
      </c>
      <c r="D11" s="8" t="s">
        <v>71</v>
      </c>
      <c r="E11" s="8"/>
      <c r="F11" s="8" t="s">
        <v>728</v>
      </c>
      <c r="G11" s="8" t="s">
        <v>727</v>
      </c>
      <c r="H11" s="59">
        <v>5930832</v>
      </c>
      <c r="I11" s="19">
        <v>100000000</v>
      </c>
      <c r="J11" s="15" t="s">
        <v>48</v>
      </c>
      <c r="K11" s="8" t="s">
        <v>72</v>
      </c>
      <c r="L11" s="8" t="s">
        <v>38</v>
      </c>
      <c r="M11" s="8" t="s">
        <v>68</v>
      </c>
      <c r="N11" s="8" t="s">
        <v>40</v>
      </c>
      <c r="O11" s="8" t="s">
        <v>41</v>
      </c>
      <c r="P11" s="8" t="s">
        <v>52</v>
      </c>
    </row>
    <row r="12" spans="1:17" ht="15.65" customHeight="1" x14ac:dyDescent="0.35">
      <c r="B12" s="7">
        <v>6</v>
      </c>
      <c r="C12" s="7" t="s">
        <v>459</v>
      </c>
      <c r="D12" s="8" t="s">
        <v>78</v>
      </c>
      <c r="E12" s="18" t="s">
        <v>79</v>
      </c>
      <c r="F12" s="8" t="s">
        <v>45</v>
      </c>
      <c r="G12" s="8" t="s">
        <v>729</v>
      </c>
      <c r="H12" s="59">
        <v>2518321</v>
      </c>
      <c r="I12" s="19"/>
      <c r="J12" s="20" t="s">
        <v>48</v>
      </c>
      <c r="K12" s="18" t="s">
        <v>80</v>
      </c>
      <c r="L12" s="18" t="s">
        <v>81</v>
      </c>
      <c r="M12" s="18" t="s">
        <v>82</v>
      </c>
      <c r="N12" s="18" t="s">
        <v>40</v>
      </c>
      <c r="O12" s="18" t="s">
        <v>41</v>
      </c>
      <c r="P12" s="18" t="s">
        <v>42</v>
      </c>
    </row>
    <row r="13" spans="1:17" ht="15.65" customHeight="1" x14ac:dyDescent="0.35">
      <c r="B13" s="7">
        <v>7</v>
      </c>
      <c r="C13" s="7" t="s">
        <v>462</v>
      </c>
      <c r="D13" s="8" t="s">
        <v>78</v>
      </c>
      <c r="E13" s="8" t="s">
        <v>86</v>
      </c>
      <c r="F13" s="8" t="s">
        <v>45</v>
      </c>
      <c r="G13" s="8" t="s">
        <v>729</v>
      </c>
      <c r="H13" s="59">
        <v>385</v>
      </c>
      <c r="I13" s="19"/>
      <c r="J13" s="20" t="s">
        <v>87</v>
      </c>
      <c r="K13" s="8" t="s">
        <v>88</v>
      </c>
      <c r="L13" s="8" t="s">
        <v>81</v>
      </c>
      <c r="M13" s="18" t="s">
        <v>82</v>
      </c>
      <c r="N13" s="8" t="s">
        <v>40</v>
      </c>
      <c r="O13" s="8" t="s">
        <v>41</v>
      </c>
      <c r="P13" s="8" t="s">
        <v>42</v>
      </c>
    </row>
    <row r="14" spans="1:17" ht="15.65" customHeight="1" x14ac:dyDescent="0.35">
      <c r="B14" s="7">
        <v>8</v>
      </c>
      <c r="C14" s="7" t="s">
        <v>463</v>
      </c>
      <c r="D14" s="8" t="s">
        <v>78</v>
      </c>
      <c r="E14" s="8" t="s">
        <v>91</v>
      </c>
      <c r="F14" s="8" t="s">
        <v>45</v>
      </c>
      <c r="G14" s="8" t="s">
        <v>729</v>
      </c>
      <c r="H14" s="59">
        <v>2224</v>
      </c>
      <c r="I14" s="19"/>
      <c r="J14" s="20" t="s">
        <v>92</v>
      </c>
      <c r="K14" s="8" t="s">
        <v>93</v>
      </c>
      <c r="L14" s="8" t="s">
        <v>81</v>
      </c>
      <c r="M14" s="8" t="s">
        <v>82</v>
      </c>
      <c r="N14" s="8" t="s">
        <v>40</v>
      </c>
      <c r="O14" s="8" t="s">
        <v>41</v>
      </c>
      <c r="P14" s="8" t="s">
        <v>42</v>
      </c>
    </row>
    <row r="15" spans="1:17" ht="15.65" customHeight="1" x14ac:dyDescent="0.35">
      <c r="B15" s="7">
        <v>9</v>
      </c>
      <c r="C15" s="7" t="s">
        <v>496</v>
      </c>
      <c r="D15" s="18" t="s">
        <v>97</v>
      </c>
      <c r="E15" s="18" t="s">
        <v>98</v>
      </c>
      <c r="F15" s="8" t="s">
        <v>45</v>
      </c>
      <c r="G15" s="8" t="s">
        <v>729</v>
      </c>
      <c r="H15" s="59">
        <v>1413969</v>
      </c>
      <c r="I15" s="19"/>
      <c r="J15" s="20" t="s">
        <v>48</v>
      </c>
      <c r="K15" s="18" t="s">
        <v>99</v>
      </c>
      <c r="L15" s="18" t="s">
        <v>81</v>
      </c>
      <c r="M15" s="18" t="s">
        <v>50</v>
      </c>
      <c r="N15" s="18" t="s">
        <v>40</v>
      </c>
      <c r="O15" s="18" t="s">
        <v>41</v>
      </c>
      <c r="P15" s="18" t="s">
        <v>42</v>
      </c>
    </row>
    <row r="16" spans="1:17" ht="15.65" customHeight="1" x14ac:dyDescent="0.35">
      <c r="B16" s="7">
        <v>10</v>
      </c>
      <c r="C16" s="7" t="s">
        <v>497</v>
      </c>
      <c r="D16" s="18" t="s">
        <v>97</v>
      </c>
      <c r="E16" s="18" t="s">
        <v>103</v>
      </c>
      <c r="F16" s="8" t="s">
        <v>45</v>
      </c>
      <c r="G16" s="8" t="s">
        <v>729</v>
      </c>
      <c r="H16" s="59">
        <v>526005</v>
      </c>
      <c r="I16" s="19"/>
      <c r="J16" s="20" t="s">
        <v>48</v>
      </c>
      <c r="K16" s="18" t="s">
        <v>104</v>
      </c>
      <c r="L16" s="18" t="s">
        <v>81</v>
      </c>
      <c r="M16" s="18" t="s">
        <v>50</v>
      </c>
      <c r="N16" s="18" t="s">
        <v>40</v>
      </c>
      <c r="O16" s="18" t="s">
        <v>41</v>
      </c>
      <c r="P16" s="8" t="s">
        <v>42</v>
      </c>
    </row>
    <row r="17" spans="1:16" ht="15.65" customHeight="1" x14ac:dyDescent="0.35">
      <c r="B17" s="7">
        <v>11</v>
      </c>
      <c r="C17" s="7" t="s">
        <v>498</v>
      </c>
      <c r="D17" s="18" t="s">
        <v>97</v>
      </c>
      <c r="E17" s="18" t="s">
        <v>107</v>
      </c>
      <c r="F17" s="8" t="s">
        <v>45</v>
      </c>
      <c r="G17" s="8" t="s">
        <v>729</v>
      </c>
      <c r="H17" s="59">
        <v>257136</v>
      </c>
      <c r="I17" s="19"/>
      <c r="J17" s="20" t="s">
        <v>48</v>
      </c>
      <c r="K17" s="18" t="s">
        <v>108</v>
      </c>
      <c r="L17" s="18" t="s">
        <v>81</v>
      </c>
      <c r="M17" s="18" t="s">
        <v>50</v>
      </c>
      <c r="N17" s="18" t="s">
        <v>40</v>
      </c>
      <c r="O17" s="18" t="s">
        <v>41</v>
      </c>
      <c r="P17" s="18" t="s">
        <v>42</v>
      </c>
    </row>
    <row r="18" spans="1:16" ht="15.65" customHeight="1" x14ac:dyDescent="0.35">
      <c r="B18" s="7">
        <v>12</v>
      </c>
      <c r="C18" s="7" t="s">
        <v>457</v>
      </c>
      <c r="D18" s="18" t="s">
        <v>111</v>
      </c>
      <c r="E18" s="18" t="s">
        <v>112</v>
      </c>
      <c r="F18" s="8" t="s">
        <v>45</v>
      </c>
      <c r="G18" s="8" t="s">
        <v>729</v>
      </c>
      <c r="H18" s="59">
        <v>426072</v>
      </c>
      <c r="I18" s="19">
        <v>15000000</v>
      </c>
      <c r="J18" s="20" t="s">
        <v>48</v>
      </c>
      <c r="K18" s="18" t="s">
        <v>113</v>
      </c>
      <c r="L18" s="18" t="s">
        <v>81</v>
      </c>
      <c r="M18" s="18"/>
      <c r="N18" s="18" t="s">
        <v>40</v>
      </c>
      <c r="O18" s="18"/>
      <c r="P18" s="8" t="s">
        <v>42</v>
      </c>
    </row>
    <row r="19" spans="1:16" ht="15.65" customHeight="1" x14ac:dyDescent="0.35">
      <c r="B19" s="7">
        <v>13</v>
      </c>
      <c r="C19" s="7" t="s">
        <v>499</v>
      </c>
      <c r="D19" s="18" t="s">
        <v>118</v>
      </c>
      <c r="E19" s="18" t="s">
        <v>119</v>
      </c>
      <c r="F19" s="8" t="s">
        <v>45</v>
      </c>
      <c r="G19" s="8" t="s">
        <v>729</v>
      </c>
      <c r="H19" s="59">
        <v>279328</v>
      </c>
      <c r="I19" s="19"/>
      <c r="J19" s="20" t="s">
        <v>48</v>
      </c>
      <c r="K19" s="18" t="s">
        <v>120</v>
      </c>
      <c r="L19" s="18" t="s">
        <v>81</v>
      </c>
      <c r="M19" s="18"/>
      <c r="N19" s="18" t="s">
        <v>40</v>
      </c>
      <c r="O19" s="8"/>
      <c r="P19" s="18" t="s">
        <v>42</v>
      </c>
    </row>
    <row r="20" spans="1:16" ht="15.65" customHeight="1" x14ac:dyDescent="0.35">
      <c r="B20" s="7">
        <v>14</v>
      </c>
      <c r="C20" s="7" t="s">
        <v>500</v>
      </c>
      <c r="D20" s="18" t="s">
        <v>118</v>
      </c>
      <c r="E20" s="18" t="s">
        <v>124</v>
      </c>
      <c r="F20" s="8" t="s">
        <v>45</v>
      </c>
      <c r="G20" s="8" t="s">
        <v>729</v>
      </c>
      <c r="H20" s="59">
        <v>133952</v>
      </c>
      <c r="I20" s="19"/>
      <c r="J20" s="20" t="s">
        <v>48</v>
      </c>
      <c r="K20" s="52" t="s">
        <v>125</v>
      </c>
      <c r="L20" s="18" t="s">
        <v>81</v>
      </c>
      <c r="M20" s="18"/>
      <c r="N20" s="18" t="s">
        <v>40</v>
      </c>
      <c r="O20" s="8"/>
      <c r="P20" s="8" t="s">
        <v>42</v>
      </c>
    </row>
    <row r="21" spans="1:16" ht="15.65" customHeight="1" x14ac:dyDescent="0.35">
      <c r="B21" s="7">
        <v>15</v>
      </c>
      <c r="C21" s="7" t="s">
        <v>518</v>
      </c>
      <c r="D21" s="8" t="s">
        <v>128</v>
      </c>
      <c r="E21" s="8" t="s">
        <v>129</v>
      </c>
      <c r="F21" s="8" t="s">
        <v>45</v>
      </c>
      <c r="G21" s="8" t="s">
        <v>729</v>
      </c>
      <c r="H21" s="59">
        <v>0</v>
      </c>
      <c r="I21" s="19">
        <v>2000000</v>
      </c>
      <c r="J21" s="15" t="s">
        <v>48</v>
      </c>
      <c r="K21" s="51" t="s">
        <v>130</v>
      </c>
      <c r="L21" s="8" t="s">
        <v>81</v>
      </c>
      <c r="M21" s="8" t="s">
        <v>131</v>
      </c>
      <c r="N21" s="8" t="s">
        <v>40</v>
      </c>
      <c r="O21" s="8" t="s">
        <v>41</v>
      </c>
      <c r="P21" s="18" t="s">
        <v>42</v>
      </c>
    </row>
    <row r="22" spans="1:16" ht="15.65" customHeight="1" x14ac:dyDescent="0.35">
      <c r="B22" s="7">
        <v>16</v>
      </c>
      <c r="C22" s="7" t="s">
        <v>519</v>
      </c>
      <c r="D22" s="8" t="s">
        <v>128</v>
      </c>
      <c r="E22" s="8" t="s">
        <v>135</v>
      </c>
      <c r="F22" s="8" t="s">
        <v>45</v>
      </c>
      <c r="G22" s="8" t="s">
        <v>729</v>
      </c>
      <c r="H22" s="59">
        <v>0</v>
      </c>
      <c r="I22" s="19">
        <v>2000000</v>
      </c>
      <c r="J22" s="20" t="s">
        <v>48</v>
      </c>
      <c r="K22" s="51" t="s">
        <v>136</v>
      </c>
      <c r="L22" s="8" t="s">
        <v>81</v>
      </c>
      <c r="M22" s="8" t="s">
        <v>131</v>
      </c>
      <c r="N22" s="8" t="s">
        <v>40</v>
      </c>
      <c r="O22" s="8" t="s">
        <v>41</v>
      </c>
      <c r="P22" s="8" t="s">
        <v>42</v>
      </c>
    </row>
    <row r="23" spans="1:16" ht="15.65" customHeight="1" x14ac:dyDescent="0.35">
      <c r="B23" s="7">
        <v>17</v>
      </c>
      <c r="C23" s="7" t="s">
        <v>464</v>
      </c>
      <c r="D23" s="8" t="s">
        <v>139</v>
      </c>
      <c r="E23" s="8" t="s">
        <v>140</v>
      </c>
      <c r="F23" s="8" t="s">
        <v>45</v>
      </c>
      <c r="G23" s="8" t="s">
        <v>729</v>
      </c>
      <c r="H23" s="59">
        <v>218</v>
      </c>
      <c r="I23" s="19">
        <v>855</v>
      </c>
      <c r="J23" s="20" t="s">
        <v>87</v>
      </c>
      <c r="K23" s="18" t="s">
        <v>141</v>
      </c>
      <c r="L23" s="8" t="s">
        <v>81</v>
      </c>
      <c r="M23" s="8" t="s">
        <v>142</v>
      </c>
      <c r="N23" s="8" t="s">
        <v>40</v>
      </c>
      <c r="O23" s="8" t="s">
        <v>41</v>
      </c>
      <c r="P23" s="18" t="s">
        <v>42</v>
      </c>
    </row>
    <row r="24" spans="1:16" ht="15.65" customHeight="1" x14ac:dyDescent="0.35">
      <c r="B24" s="7">
        <v>18</v>
      </c>
      <c r="C24" s="7" t="s">
        <v>465</v>
      </c>
      <c r="D24" s="8" t="s">
        <v>139</v>
      </c>
      <c r="E24" s="8" t="s">
        <v>145</v>
      </c>
      <c r="F24" s="8" t="s">
        <v>45</v>
      </c>
      <c r="G24" s="8" t="s">
        <v>729</v>
      </c>
      <c r="H24" s="59">
        <v>176</v>
      </c>
      <c r="I24" s="19">
        <v>450</v>
      </c>
      <c r="J24" s="20" t="s">
        <v>87</v>
      </c>
      <c r="K24" s="18" t="s">
        <v>146</v>
      </c>
      <c r="L24" s="8" t="s">
        <v>81</v>
      </c>
      <c r="M24" s="8" t="s">
        <v>142</v>
      </c>
      <c r="N24" s="8" t="s">
        <v>40</v>
      </c>
      <c r="O24" s="8" t="s">
        <v>41</v>
      </c>
      <c r="P24" s="8" t="s">
        <v>42</v>
      </c>
    </row>
    <row r="25" spans="1:16" ht="15.65" customHeight="1" x14ac:dyDescent="0.35">
      <c r="B25" s="7">
        <v>19</v>
      </c>
      <c r="C25" s="7" t="s">
        <v>494</v>
      </c>
      <c r="D25" s="8" t="s">
        <v>139</v>
      </c>
      <c r="E25" s="8" t="s">
        <v>149</v>
      </c>
      <c r="F25" s="8" t="s">
        <v>45</v>
      </c>
      <c r="G25" s="8" t="s">
        <v>729</v>
      </c>
      <c r="H25" s="59">
        <v>154</v>
      </c>
      <c r="I25" s="19">
        <v>855</v>
      </c>
      <c r="J25" s="20" t="s">
        <v>87</v>
      </c>
      <c r="K25" s="18" t="s">
        <v>150</v>
      </c>
      <c r="L25" s="8" t="s">
        <v>81</v>
      </c>
      <c r="M25" s="8" t="s">
        <v>142</v>
      </c>
      <c r="N25" s="8" t="s">
        <v>40</v>
      </c>
      <c r="O25" s="8" t="s">
        <v>41</v>
      </c>
      <c r="P25" s="18" t="s">
        <v>42</v>
      </c>
    </row>
    <row r="26" spans="1:16" ht="15.65" customHeight="1" x14ac:dyDescent="0.35">
      <c r="B26" s="7">
        <v>20</v>
      </c>
      <c r="C26" s="7" t="s">
        <v>466</v>
      </c>
      <c r="D26" s="8" t="s">
        <v>153</v>
      </c>
      <c r="E26" s="8" t="s">
        <v>154</v>
      </c>
      <c r="F26" s="8" t="s">
        <v>45</v>
      </c>
      <c r="G26" s="8" t="s">
        <v>729</v>
      </c>
      <c r="H26" s="59">
        <v>1363</v>
      </c>
      <c r="I26" s="19">
        <v>4750</v>
      </c>
      <c r="J26" s="20" t="s">
        <v>92</v>
      </c>
      <c r="K26" s="18" t="s">
        <v>155</v>
      </c>
      <c r="L26" s="8" t="s">
        <v>81</v>
      </c>
      <c r="M26" s="8" t="s">
        <v>142</v>
      </c>
      <c r="N26" s="8" t="s">
        <v>40</v>
      </c>
      <c r="O26" s="8" t="s">
        <v>41</v>
      </c>
      <c r="P26" s="8" t="s">
        <v>42</v>
      </c>
    </row>
    <row r="27" spans="1:16" ht="15.65" customHeight="1" x14ac:dyDescent="0.35">
      <c r="B27" s="7">
        <v>21</v>
      </c>
      <c r="C27" s="7" t="s">
        <v>467</v>
      </c>
      <c r="D27" s="18" t="s">
        <v>153</v>
      </c>
      <c r="E27" s="18" t="s">
        <v>159</v>
      </c>
      <c r="F27" s="8" t="s">
        <v>45</v>
      </c>
      <c r="G27" s="8" t="s">
        <v>729</v>
      </c>
      <c r="H27" s="59">
        <v>1294</v>
      </c>
      <c r="I27" s="19">
        <v>4750</v>
      </c>
      <c r="J27" s="20" t="s">
        <v>92</v>
      </c>
      <c r="K27" s="18" t="s">
        <v>160</v>
      </c>
      <c r="L27" s="18" t="s">
        <v>81</v>
      </c>
      <c r="M27" s="18" t="s">
        <v>142</v>
      </c>
      <c r="N27" s="18" t="s">
        <v>40</v>
      </c>
      <c r="O27" s="18" t="s">
        <v>41</v>
      </c>
      <c r="P27" s="18" t="s">
        <v>42</v>
      </c>
    </row>
    <row r="28" spans="1:16" ht="15.65" customHeight="1" x14ac:dyDescent="0.35">
      <c r="B28" s="7">
        <v>22</v>
      </c>
      <c r="C28" s="7" t="s">
        <v>495</v>
      </c>
      <c r="D28" s="18" t="s">
        <v>153</v>
      </c>
      <c r="E28" s="18" t="s">
        <v>163</v>
      </c>
      <c r="F28" s="8" t="s">
        <v>45</v>
      </c>
      <c r="G28" s="8" t="s">
        <v>729</v>
      </c>
      <c r="H28" s="59">
        <v>975</v>
      </c>
      <c r="I28" s="19">
        <v>4750</v>
      </c>
      <c r="J28" s="20" t="s">
        <v>92</v>
      </c>
      <c r="K28" s="18" t="s">
        <v>164</v>
      </c>
      <c r="L28" s="18" t="s">
        <v>81</v>
      </c>
      <c r="M28" s="18" t="s">
        <v>142</v>
      </c>
      <c r="N28" s="18" t="s">
        <v>40</v>
      </c>
      <c r="O28" s="18" t="s">
        <v>41</v>
      </c>
      <c r="P28" s="18" t="s">
        <v>42</v>
      </c>
    </row>
    <row r="29" spans="1:16" ht="15.65" customHeight="1" x14ac:dyDescent="0.35">
      <c r="B29" s="7">
        <v>23</v>
      </c>
      <c r="C29" s="17" t="s">
        <v>651</v>
      </c>
      <c r="D29" s="18" t="s">
        <v>167</v>
      </c>
      <c r="E29" s="18"/>
      <c r="F29" s="8" t="s">
        <v>45</v>
      </c>
      <c r="G29" s="8" t="s">
        <v>729</v>
      </c>
      <c r="H29" s="59" t="s">
        <v>117</v>
      </c>
      <c r="I29" s="19">
        <v>6000000</v>
      </c>
      <c r="J29" s="20" t="s">
        <v>48</v>
      </c>
      <c r="K29" s="51" t="s">
        <v>168</v>
      </c>
      <c r="L29" s="18" t="s">
        <v>81</v>
      </c>
      <c r="M29" s="18" t="s">
        <v>169</v>
      </c>
      <c r="N29" s="18" t="s">
        <v>170</v>
      </c>
      <c r="O29" s="18" t="s">
        <v>41</v>
      </c>
      <c r="P29" s="18" t="s">
        <v>42</v>
      </c>
    </row>
    <row r="30" spans="1:16" ht="15.65" customHeight="1" x14ac:dyDescent="0.35">
      <c r="B30" s="7">
        <v>24</v>
      </c>
      <c r="C30" s="17" t="s">
        <v>520</v>
      </c>
      <c r="D30" s="18" t="s">
        <v>173</v>
      </c>
      <c r="E30" s="18"/>
      <c r="F30" s="8" t="s">
        <v>45</v>
      </c>
      <c r="G30" s="8" t="s">
        <v>729</v>
      </c>
      <c r="H30" s="59" t="s">
        <v>117</v>
      </c>
      <c r="I30" s="19"/>
      <c r="J30" s="20" t="s">
        <v>48</v>
      </c>
      <c r="K30" s="51" t="s">
        <v>174</v>
      </c>
      <c r="L30" s="18" t="s">
        <v>81</v>
      </c>
      <c r="M30" s="18"/>
      <c r="N30" s="18" t="s">
        <v>170</v>
      </c>
      <c r="O30" s="18" t="s">
        <v>41</v>
      </c>
      <c r="P30" s="8" t="s">
        <v>42</v>
      </c>
    </row>
    <row r="31" spans="1:16" ht="15.65" customHeight="1" x14ac:dyDescent="0.35">
      <c r="B31" s="7">
        <v>25</v>
      </c>
      <c r="C31" s="17" t="s">
        <v>521</v>
      </c>
      <c r="D31" s="18" t="s">
        <v>177</v>
      </c>
      <c r="E31" s="18"/>
      <c r="F31" s="8" t="s">
        <v>45</v>
      </c>
      <c r="G31" s="8" t="s">
        <v>729</v>
      </c>
      <c r="H31" s="59" t="s">
        <v>117</v>
      </c>
      <c r="I31" s="19"/>
      <c r="J31" s="20" t="s">
        <v>178</v>
      </c>
      <c r="K31" s="51" t="s">
        <v>179</v>
      </c>
      <c r="L31" s="18" t="s">
        <v>81</v>
      </c>
      <c r="M31" s="18"/>
      <c r="N31" s="18" t="s">
        <v>170</v>
      </c>
      <c r="O31" s="18" t="s">
        <v>41</v>
      </c>
      <c r="P31" s="18" t="s">
        <v>52</v>
      </c>
    </row>
    <row r="32" spans="1:16" s="4" customFormat="1" ht="15.65" customHeight="1" x14ac:dyDescent="0.35">
      <c r="A32" s="1"/>
      <c r="B32" s="7">
        <v>26</v>
      </c>
      <c r="C32" s="17" t="s">
        <v>522</v>
      </c>
      <c r="D32" s="18" t="s">
        <v>182</v>
      </c>
      <c r="E32" s="18"/>
      <c r="F32" s="8" t="s">
        <v>45</v>
      </c>
      <c r="G32" s="8" t="s">
        <v>729</v>
      </c>
      <c r="H32" s="59" t="s">
        <v>117</v>
      </c>
      <c r="I32" s="19"/>
      <c r="J32" s="20" t="s">
        <v>178</v>
      </c>
      <c r="K32" s="51" t="s">
        <v>183</v>
      </c>
      <c r="L32" s="18"/>
      <c r="M32" s="18"/>
      <c r="N32" s="18" t="s">
        <v>170</v>
      </c>
      <c r="O32" s="18" t="s">
        <v>41</v>
      </c>
      <c r="P32" s="8" t="s">
        <v>52</v>
      </c>
    </row>
    <row r="33" spans="1:16" s="4" customFormat="1" ht="15.65" customHeight="1" x14ac:dyDescent="0.35">
      <c r="A33" s="1"/>
      <c r="B33" s="7">
        <v>27</v>
      </c>
      <c r="C33" s="17" t="s">
        <v>523</v>
      </c>
      <c r="D33" s="18" t="s">
        <v>186</v>
      </c>
      <c r="E33" s="18"/>
      <c r="F33" s="8" t="s">
        <v>45</v>
      </c>
      <c r="G33" s="8" t="s">
        <v>729</v>
      </c>
      <c r="H33" s="59" t="s">
        <v>117</v>
      </c>
      <c r="I33" s="19"/>
      <c r="J33" s="20" t="s">
        <v>178</v>
      </c>
      <c r="K33" s="51" t="s">
        <v>187</v>
      </c>
      <c r="L33" s="18"/>
      <c r="M33" s="18"/>
      <c r="N33" s="18" t="s">
        <v>170</v>
      </c>
      <c r="O33" s="18" t="s">
        <v>41</v>
      </c>
      <c r="P33" s="18" t="s">
        <v>52</v>
      </c>
    </row>
    <row r="34" spans="1:16" s="4" customFormat="1" ht="15.65" customHeight="1" x14ac:dyDescent="0.35">
      <c r="A34" s="1"/>
      <c r="B34" s="7">
        <v>28</v>
      </c>
      <c r="C34" s="17" t="s">
        <v>501</v>
      </c>
      <c r="D34" s="18" t="s">
        <v>191</v>
      </c>
      <c r="E34" s="18"/>
      <c r="F34" s="8" t="s">
        <v>45</v>
      </c>
      <c r="G34" s="8" t="s">
        <v>730</v>
      </c>
      <c r="H34" s="59">
        <v>11</v>
      </c>
      <c r="I34" s="19">
        <v>150</v>
      </c>
      <c r="J34" s="20" t="s">
        <v>192</v>
      </c>
      <c r="K34" s="18" t="s">
        <v>193</v>
      </c>
      <c r="L34" s="18" t="s">
        <v>81</v>
      </c>
      <c r="M34" s="18" t="s">
        <v>194</v>
      </c>
      <c r="N34" s="18" t="s">
        <v>40</v>
      </c>
      <c r="O34" s="18" t="s">
        <v>62</v>
      </c>
      <c r="P34" s="8" t="s">
        <v>42</v>
      </c>
    </row>
    <row r="35" spans="1:16" s="4" customFormat="1" ht="15.65" customHeight="1" x14ac:dyDescent="0.25">
      <c r="A35" s="1"/>
      <c r="B35" s="7">
        <v>29</v>
      </c>
      <c r="C35" s="17" t="s">
        <v>506</v>
      </c>
      <c r="D35" s="18" t="s">
        <v>197</v>
      </c>
      <c r="E35" s="18"/>
      <c r="F35" s="8" t="s">
        <v>45</v>
      </c>
      <c r="G35" s="141" t="s">
        <v>501</v>
      </c>
      <c r="H35" s="59">
        <v>3</v>
      </c>
      <c r="I35" s="19">
        <v>150</v>
      </c>
      <c r="J35" s="20" t="s">
        <v>36</v>
      </c>
      <c r="K35" s="18" t="s">
        <v>198</v>
      </c>
      <c r="L35" s="18" t="s">
        <v>81</v>
      </c>
      <c r="M35" s="18" t="s">
        <v>194</v>
      </c>
      <c r="N35" s="18" t="s">
        <v>40</v>
      </c>
      <c r="O35" s="18" t="s">
        <v>62</v>
      </c>
      <c r="P35" s="18" t="s">
        <v>42</v>
      </c>
    </row>
    <row r="36" spans="1:16" s="4" customFormat="1" ht="15.65" customHeight="1" x14ac:dyDescent="0.35">
      <c r="A36" s="1"/>
      <c r="B36" s="7">
        <v>30</v>
      </c>
      <c r="C36" s="17" t="s">
        <v>657</v>
      </c>
      <c r="D36" s="18" t="s">
        <v>200</v>
      </c>
      <c r="E36" s="18"/>
      <c r="F36" s="8" t="s">
        <v>45</v>
      </c>
      <c r="G36" s="8" t="s">
        <v>730</v>
      </c>
      <c r="H36" s="59" t="s">
        <v>117</v>
      </c>
      <c r="I36" s="19"/>
      <c r="J36" s="20" t="s">
        <v>201</v>
      </c>
      <c r="K36" s="18" t="s">
        <v>202</v>
      </c>
      <c r="L36" s="18" t="s">
        <v>60</v>
      </c>
      <c r="M36" s="18" t="s">
        <v>203</v>
      </c>
      <c r="N36" s="18" t="s">
        <v>204</v>
      </c>
      <c r="O36" s="18" t="s">
        <v>41</v>
      </c>
      <c r="P36" s="8" t="s">
        <v>42</v>
      </c>
    </row>
    <row r="37" spans="1:16" s="4" customFormat="1" ht="15.65" customHeight="1" x14ac:dyDescent="0.35">
      <c r="A37" s="1"/>
      <c r="B37" s="7">
        <v>31</v>
      </c>
      <c r="C37" s="17" t="s">
        <v>502</v>
      </c>
      <c r="D37" s="18" t="s">
        <v>209</v>
      </c>
      <c r="E37" s="18"/>
      <c r="F37" s="8" t="s">
        <v>45</v>
      </c>
      <c r="G37" s="8" t="s">
        <v>731</v>
      </c>
      <c r="H37" s="59">
        <v>4</v>
      </c>
      <c r="I37" s="19">
        <v>113</v>
      </c>
      <c r="J37" s="20" t="s">
        <v>36</v>
      </c>
      <c r="K37" s="18" t="s">
        <v>210</v>
      </c>
      <c r="L37" s="18" t="s">
        <v>81</v>
      </c>
      <c r="M37" s="18" t="s">
        <v>211</v>
      </c>
      <c r="N37" s="18" t="s">
        <v>204</v>
      </c>
      <c r="O37" s="18" t="s">
        <v>62</v>
      </c>
      <c r="P37" s="18" t="s">
        <v>42</v>
      </c>
    </row>
    <row r="38" spans="1:16" s="4" customFormat="1" ht="15.65" customHeight="1" x14ac:dyDescent="0.35">
      <c r="A38" s="1"/>
      <c r="B38" s="7">
        <v>32</v>
      </c>
      <c r="C38" s="17" t="s">
        <v>503</v>
      </c>
      <c r="D38" s="18" t="s">
        <v>215</v>
      </c>
      <c r="E38" s="18"/>
      <c r="F38" s="8" t="s">
        <v>45</v>
      </c>
      <c r="G38" s="8" t="s">
        <v>732</v>
      </c>
      <c r="H38" s="59">
        <v>4</v>
      </c>
      <c r="I38" s="19">
        <v>150</v>
      </c>
      <c r="J38" s="20" t="s">
        <v>36</v>
      </c>
      <c r="K38" s="18" t="s">
        <v>216</v>
      </c>
      <c r="L38" s="18" t="s">
        <v>217</v>
      </c>
      <c r="M38" s="18" t="s">
        <v>211</v>
      </c>
      <c r="N38" s="18" t="s">
        <v>204</v>
      </c>
      <c r="O38" s="18" t="s">
        <v>41</v>
      </c>
      <c r="P38" s="8" t="s">
        <v>42</v>
      </c>
    </row>
    <row r="39" spans="1:16" s="4" customFormat="1" ht="15.65" customHeight="1" x14ac:dyDescent="0.35">
      <c r="A39" s="1"/>
      <c r="B39" s="7">
        <v>33</v>
      </c>
      <c r="C39" s="17" t="s">
        <v>504</v>
      </c>
      <c r="D39" s="18" t="s">
        <v>220</v>
      </c>
      <c r="E39" s="18"/>
      <c r="F39" s="8" t="s">
        <v>45</v>
      </c>
      <c r="G39" s="8" t="s">
        <v>732</v>
      </c>
      <c r="H39" s="59">
        <v>13</v>
      </c>
      <c r="I39" s="19">
        <v>150</v>
      </c>
      <c r="J39" s="20" t="s">
        <v>36</v>
      </c>
      <c r="K39" s="18" t="s">
        <v>221</v>
      </c>
      <c r="L39" s="18" t="s">
        <v>38</v>
      </c>
      <c r="M39" s="18" t="s">
        <v>222</v>
      </c>
      <c r="N39" s="18" t="s">
        <v>40</v>
      </c>
      <c r="O39" s="18" t="s">
        <v>223</v>
      </c>
      <c r="P39" s="18" t="s">
        <v>42</v>
      </c>
    </row>
    <row r="40" spans="1:16" s="4" customFormat="1" ht="15.65" customHeight="1" x14ac:dyDescent="0.35">
      <c r="A40" s="1"/>
      <c r="B40" s="7">
        <v>34</v>
      </c>
      <c r="C40" s="17" t="s">
        <v>512</v>
      </c>
      <c r="D40" s="18" t="s">
        <v>226</v>
      </c>
      <c r="E40" s="18"/>
      <c r="F40" s="8" t="s">
        <v>45</v>
      </c>
      <c r="G40" s="8" t="s">
        <v>732</v>
      </c>
      <c r="H40" s="59">
        <v>2</v>
      </c>
      <c r="I40" s="19"/>
      <c r="J40" s="20" t="s">
        <v>227</v>
      </c>
      <c r="K40" s="18" t="s">
        <v>228</v>
      </c>
      <c r="L40" s="18" t="s">
        <v>38</v>
      </c>
      <c r="M40" s="18" t="s">
        <v>229</v>
      </c>
      <c r="N40" s="18" t="s">
        <v>40</v>
      </c>
      <c r="O40" s="18" t="s">
        <v>223</v>
      </c>
      <c r="P40" s="8" t="s">
        <v>42</v>
      </c>
    </row>
    <row r="41" spans="1:16" s="4" customFormat="1" ht="15.65" customHeight="1" x14ac:dyDescent="0.35">
      <c r="A41" s="1"/>
      <c r="B41" s="7">
        <v>35</v>
      </c>
      <c r="C41" s="17" t="s">
        <v>513</v>
      </c>
      <c r="D41" s="18" t="s">
        <v>233</v>
      </c>
      <c r="E41" s="18"/>
      <c r="F41" s="8" t="s">
        <v>45</v>
      </c>
      <c r="G41" s="8" t="s">
        <v>733</v>
      </c>
      <c r="H41" s="59">
        <v>6</v>
      </c>
      <c r="I41" s="19">
        <v>150</v>
      </c>
      <c r="J41" s="20" t="s">
        <v>36</v>
      </c>
      <c r="K41" s="8" t="s">
        <v>234</v>
      </c>
      <c r="L41" s="18" t="s">
        <v>38</v>
      </c>
      <c r="M41" s="18" t="s">
        <v>235</v>
      </c>
      <c r="N41" s="18" t="s">
        <v>40</v>
      </c>
      <c r="O41" s="18"/>
      <c r="P41" s="18" t="s">
        <v>42</v>
      </c>
    </row>
    <row r="42" spans="1:16" s="4" customFormat="1" ht="15.65" customHeight="1" x14ac:dyDescent="0.35">
      <c r="A42" s="1"/>
      <c r="B42" s="7">
        <v>36</v>
      </c>
      <c r="C42" s="17" t="s">
        <v>514</v>
      </c>
      <c r="D42" s="18" t="s">
        <v>238</v>
      </c>
      <c r="E42" s="18"/>
      <c r="F42" s="8" t="s">
        <v>45</v>
      </c>
      <c r="G42" s="8" t="s">
        <v>733</v>
      </c>
      <c r="H42" s="59">
        <v>5</v>
      </c>
      <c r="I42" s="19">
        <v>150</v>
      </c>
      <c r="J42" s="20" t="s">
        <v>36</v>
      </c>
      <c r="K42" s="21" t="s">
        <v>239</v>
      </c>
      <c r="L42" s="18" t="s">
        <v>60</v>
      </c>
      <c r="M42" s="18" t="s">
        <v>240</v>
      </c>
      <c r="N42" s="18" t="s">
        <v>40</v>
      </c>
      <c r="O42" s="18" t="s">
        <v>223</v>
      </c>
      <c r="P42" s="18" t="s">
        <v>42</v>
      </c>
    </row>
    <row r="43" spans="1:16" s="4" customFormat="1" ht="15.65" customHeight="1" x14ac:dyDescent="0.35">
      <c r="A43" s="1"/>
      <c r="B43" s="7">
        <v>37</v>
      </c>
      <c r="C43" s="17" t="s">
        <v>515</v>
      </c>
      <c r="D43" s="18" t="s">
        <v>244</v>
      </c>
      <c r="E43" s="18"/>
      <c r="F43" s="8" t="s">
        <v>45</v>
      </c>
      <c r="G43" s="8" t="s">
        <v>734</v>
      </c>
      <c r="H43" s="59">
        <v>4</v>
      </c>
      <c r="I43" s="19">
        <v>150</v>
      </c>
      <c r="J43" s="20" t="s">
        <v>36</v>
      </c>
      <c r="K43" s="51" t="s">
        <v>245</v>
      </c>
      <c r="L43" s="18" t="s">
        <v>81</v>
      </c>
      <c r="M43" s="18" t="s">
        <v>246</v>
      </c>
      <c r="N43" s="8" t="s">
        <v>40</v>
      </c>
      <c r="O43" s="18" t="s">
        <v>41</v>
      </c>
      <c r="P43" s="18" t="s">
        <v>42</v>
      </c>
    </row>
    <row r="44" spans="1:16" s="4" customFormat="1" ht="15.65" customHeight="1" x14ac:dyDescent="0.35">
      <c r="A44" s="1"/>
      <c r="B44" s="7">
        <v>38</v>
      </c>
      <c r="C44" s="17" t="s">
        <v>524</v>
      </c>
      <c r="D44" s="18" t="s">
        <v>249</v>
      </c>
      <c r="E44" s="18"/>
      <c r="F44" s="8" t="s">
        <v>45</v>
      </c>
      <c r="G44" s="8" t="s">
        <v>734</v>
      </c>
      <c r="H44" s="59" t="s">
        <v>117</v>
      </c>
      <c r="I44" s="19"/>
      <c r="J44" s="20" t="s">
        <v>178</v>
      </c>
      <c r="K44" s="51" t="s">
        <v>250</v>
      </c>
      <c r="L44" s="18" t="s">
        <v>81</v>
      </c>
      <c r="M44" s="18" t="s">
        <v>251</v>
      </c>
      <c r="N44" s="8" t="s">
        <v>170</v>
      </c>
      <c r="O44" s="18"/>
      <c r="P44" s="8" t="s">
        <v>42</v>
      </c>
    </row>
    <row r="45" spans="1:16" s="4" customFormat="1" ht="15.65" customHeight="1" x14ac:dyDescent="0.35">
      <c r="A45" s="1"/>
      <c r="B45" s="7">
        <v>39</v>
      </c>
      <c r="C45" s="7" t="s">
        <v>516</v>
      </c>
      <c r="D45" s="8" t="s">
        <v>254</v>
      </c>
      <c r="E45" s="8"/>
      <c r="F45" s="8" t="s">
        <v>45</v>
      </c>
      <c r="G45" s="8" t="s">
        <v>734</v>
      </c>
      <c r="H45" s="59" t="s">
        <v>117</v>
      </c>
      <c r="I45" s="19">
        <v>150</v>
      </c>
      <c r="J45" s="20" t="s">
        <v>36</v>
      </c>
      <c r="K45" s="21" t="s">
        <v>255</v>
      </c>
      <c r="L45" s="8" t="s">
        <v>81</v>
      </c>
      <c r="M45" s="8" t="s">
        <v>256</v>
      </c>
      <c r="N45" s="8" t="s">
        <v>170</v>
      </c>
      <c r="O45" s="8"/>
      <c r="P45" s="8" t="s">
        <v>42</v>
      </c>
    </row>
    <row r="46" spans="1:16" s="4" customFormat="1" ht="15.65" customHeight="1" x14ac:dyDescent="0.35">
      <c r="A46" s="1"/>
      <c r="B46" s="7">
        <v>40</v>
      </c>
      <c r="C46" s="7" t="s">
        <v>517</v>
      </c>
      <c r="D46" s="8" t="s">
        <v>259</v>
      </c>
      <c r="E46" s="8"/>
      <c r="F46" s="8" t="s">
        <v>45</v>
      </c>
      <c r="G46" s="8" t="s">
        <v>734</v>
      </c>
      <c r="H46" s="59">
        <v>0</v>
      </c>
      <c r="I46" s="19">
        <v>150</v>
      </c>
      <c r="J46" s="20" t="s">
        <v>36</v>
      </c>
      <c r="K46" s="52" t="s">
        <v>260</v>
      </c>
      <c r="L46" s="8" t="s">
        <v>38</v>
      </c>
      <c r="M46" s="8" t="s">
        <v>261</v>
      </c>
      <c r="N46" s="8" t="s">
        <v>170</v>
      </c>
      <c r="O46" s="8"/>
      <c r="P46" s="8" t="s">
        <v>42</v>
      </c>
    </row>
    <row r="47" spans="1:16" s="4" customFormat="1" ht="15.65" customHeight="1" x14ac:dyDescent="0.35">
      <c r="A47" s="1"/>
      <c r="B47" s="7">
        <v>41</v>
      </c>
      <c r="C47" s="17" t="s">
        <v>505</v>
      </c>
      <c r="D47" s="18" t="s">
        <v>265</v>
      </c>
      <c r="E47" s="18"/>
      <c r="F47" s="8" t="s">
        <v>45</v>
      </c>
      <c r="G47" s="8" t="s">
        <v>735</v>
      </c>
      <c r="H47" s="59">
        <v>1</v>
      </c>
      <c r="I47" s="19">
        <v>150</v>
      </c>
      <c r="J47" s="26" t="s">
        <v>36</v>
      </c>
      <c r="K47" s="18" t="s">
        <v>266</v>
      </c>
      <c r="L47" s="18" t="s">
        <v>38</v>
      </c>
      <c r="M47" s="18" t="s">
        <v>261</v>
      </c>
      <c r="N47" s="18" t="s">
        <v>40</v>
      </c>
      <c r="O47" s="18"/>
      <c r="P47" s="18" t="s">
        <v>42</v>
      </c>
    </row>
    <row r="48" spans="1:16" s="4" customFormat="1" ht="15.65" customHeight="1" x14ac:dyDescent="0.35">
      <c r="A48" s="1"/>
      <c r="B48" s="7">
        <v>42</v>
      </c>
      <c r="C48" s="17" t="s">
        <v>468</v>
      </c>
      <c r="D48" s="18" t="s">
        <v>97</v>
      </c>
      <c r="E48" s="18" t="s">
        <v>98</v>
      </c>
      <c r="F48" s="8" t="s">
        <v>728</v>
      </c>
      <c r="G48" s="8" t="s">
        <v>729</v>
      </c>
      <c r="H48" s="59">
        <v>471689093</v>
      </c>
      <c r="I48" s="19"/>
      <c r="J48" s="26" t="s">
        <v>48</v>
      </c>
      <c r="K48" s="18" t="s">
        <v>269</v>
      </c>
      <c r="L48" s="18" t="s">
        <v>60</v>
      </c>
      <c r="M48" s="18" t="s">
        <v>61</v>
      </c>
      <c r="N48" s="18" t="s">
        <v>40</v>
      </c>
      <c r="O48" s="18" t="s">
        <v>41</v>
      </c>
      <c r="P48" s="18" t="s">
        <v>52</v>
      </c>
    </row>
    <row r="49" spans="1:16" s="4" customFormat="1" ht="15.65" customHeight="1" x14ac:dyDescent="0.35">
      <c r="A49" s="1"/>
      <c r="B49" s="7">
        <v>43</v>
      </c>
      <c r="C49" s="17" t="s">
        <v>533</v>
      </c>
      <c r="D49" s="18" t="s">
        <v>97</v>
      </c>
      <c r="E49" s="18" t="s">
        <v>103</v>
      </c>
      <c r="F49" s="8" t="s">
        <v>728</v>
      </c>
      <c r="G49" s="8" t="s">
        <v>729</v>
      </c>
      <c r="H49" s="59">
        <v>279475345</v>
      </c>
      <c r="I49" s="19"/>
      <c r="J49" s="26" t="s">
        <v>48</v>
      </c>
      <c r="K49" s="18" t="s">
        <v>270</v>
      </c>
      <c r="L49" s="18" t="s">
        <v>60</v>
      </c>
      <c r="M49" s="18" t="s">
        <v>61</v>
      </c>
      <c r="N49" s="18" t="s">
        <v>40</v>
      </c>
      <c r="O49" s="18" t="s">
        <v>41</v>
      </c>
      <c r="P49" s="18" t="s">
        <v>52</v>
      </c>
    </row>
    <row r="50" spans="1:16" s="4" customFormat="1" ht="15.65" customHeight="1" x14ac:dyDescent="0.35">
      <c r="A50" s="1"/>
      <c r="B50" s="7">
        <v>44</v>
      </c>
      <c r="C50" s="17" t="s">
        <v>534</v>
      </c>
      <c r="D50" s="18" t="s">
        <v>97</v>
      </c>
      <c r="E50" s="18" t="s">
        <v>107</v>
      </c>
      <c r="F50" s="8" t="s">
        <v>728</v>
      </c>
      <c r="G50" s="8" t="s">
        <v>729</v>
      </c>
      <c r="H50" s="59">
        <v>264292984</v>
      </c>
      <c r="I50" s="19"/>
      <c r="J50" s="26" t="s">
        <v>48</v>
      </c>
      <c r="K50" s="51" t="s">
        <v>272</v>
      </c>
      <c r="L50" s="18" t="s">
        <v>60</v>
      </c>
      <c r="M50" s="18" t="s">
        <v>61</v>
      </c>
      <c r="N50" s="18" t="s">
        <v>40</v>
      </c>
      <c r="O50" s="18" t="s">
        <v>41</v>
      </c>
      <c r="P50" s="18" t="s">
        <v>52</v>
      </c>
    </row>
    <row r="51" spans="1:16" s="4" customFormat="1" ht="15.65" customHeight="1" x14ac:dyDescent="0.35">
      <c r="A51" s="1"/>
      <c r="B51" s="7">
        <v>45</v>
      </c>
      <c r="C51" s="17" t="s">
        <v>535</v>
      </c>
      <c r="D51" s="18" t="s">
        <v>118</v>
      </c>
      <c r="E51" s="18" t="s">
        <v>119</v>
      </c>
      <c r="F51" s="8" t="s">
        <v>728</v>
      </c>
      <c r="G51" s="8" t="s">
        <v>729</v>
      </c>
      <c r="H51" s="59">
        <v>201280137</v>
      </c>
      <c r="I51" s="19"/>
      <c r="J51" s="26" t="s">
        <v>48</v>
      </c>
      <c r="K51" s="51" t="s">
        <v>274</v>
      </c>
      <c r="L51" s="18" t="s">
        <v>60</v>
      </c>
      <c r="M51" s="18" t="s">
        <v>61</v>
      </c>
      <c r="N51" s="18" t="s">
        <v>40</v>
      </c>
      <c r="O51" s="18" t="s">
        <v>41</v>
      </c>
      <c r="P51" s="18" t="s">
        <v>52</v>
      </c>
    </row>
    <row r="52" spans="1:16" s="4" customFormat="1" ht="15.65" customHeight="1" x14ac:dyDescent="0.35">
      <c r="A52" s="1"/>
      <c r="B52" s="7">
        <v>46</v>
      </c>
      <c r="C52" s="17" t="s">
        <v>536</v>
      </c>
      <c r="D52" s="18" t="s">
        <v>118</v>
      </c>
      <c r="E52" s="18" t="s">
        <v>124</v>
      </c>
      <c r="F52" s="8" t="s">
        <v>728</v>
      </c>
      <c r="G52" s="8" t="s">
        <v>729</v>
      </c>
      <c r="H52" s="59">
        <v>172992987</v>
      </c>
      <c r="I52" s="19"/>
      <c r="J52" s="26" t="s">
        <v>48</v>
      </c>
      <c r="K52" s="51" t="s">
        <v>276</v>
      </c>
      <c r="L52" s="18" t="s">
        <v>60</v>
      </c>
      <c r="M52" s="18" t="s">
        <v>61</v>
      </c>
      <c r="N52" s="18" t="s">
        <v>40</v>
      </c>
      <c r="O52" s="18" t="s">
        <v>41</v>
      </c>
      <c r="P52" s="18" t="s">
        <v>52</v>
      </c>
    </row>
    <row r="53" spans="1:16" s="4" customFormat="1" ht="15.65" customHeight="1" x14ac:dyDescent="0.35">
      <c r="A53" s="1"/>
      <c r="B53" s="7">
        <v>47</v>
      </c>
      <c r="C53" s="17" t="s">
        <v>541</v>
      </c>
      <c r="D53" s="8" t="s">
        <v>153</v>
      </c>
      <c r="E53" s="8" t="s">
        <v>154</v>
      </c>
      <c r="F53" s="8" t="s">
        <v>728</v>
      </c>
      <c r="G53" s="8" t="s">
        <v>729</v>
      </c>
      <c r="H53" s="59">
        <v>936</v>
      </c>
      <c r="I53" s="19">
        <v>100</v>
      </c>
      <c r="J53" s="20" t="s">
        <v>278</v>
      </c>
      <c r="K53" s="21" t="s">
        <v>279</v>
      </c>
      <c r="L53" s="8" t="s">
        <v>81</v>
      </c>
      <c r="M53" s="8" t="s">
        <v>61</v>
      </c>
      <c r="N53" s="8" t="s">
        <v>40</v>
      </c>
      <c r="O53" s="8" t="s">
        <v>41</v>
      </c>
      <c r="P53" s="8" t="s">
        <v>52</v>
      </c>
    </row>
    <row r="54" spans="1:16" s="4" customFormat="1" ht="15.65" customHeight="1" x14ac:dyDescent="0.35">
      <c r="A54" s="1"/>
      <c r="B54" s="7">
        <v>48</v>
      </c>
      <c r="C54" s="17" t="s">
        <v>542</v>
      </c>
      <c r="D54" s="18" t="s">
        <v>153</v>
      </c>
      <c r="E54" s="18" t="s">
        <v>159</v>
      </c>
      <c r="F54" s="8" t="s">
        <v>728</v>
      </c>
      <c r="G54" s="8" t="s">
        <v>729</v>
      </c>
      <c r="H54" s="59">
        <v>854</v>
      </c>
      <c r="I54" s="19">
        <v>100</v>
      </c>
      <c r="J54" s="26" t="s">
        <v>278</v>
      </c>
      <c r="K54" s="51" t="s">
        <v>281</v>
      </c>
      <c r="L54" s="18" t="s">
        <v>81</v>
      </c>
      <c r="M54" s="8" t="s">
        <v>61</v>
      </c>
      <c r="N54" s="18" t="s">
        <v>40</v>
      </c>
      <c r="O54" s="18" t="s">
        <v>41</v>
      </c>
      <c r="P54" s="18" t="s">
        <v>52</v>
      </c>
    </row>
    <row r="55" spans="1:16" s="4" customFormat="1" ht="15.65" customHeight="1" x14ac:dyDescent="0.35">
      <c r="A55" s="1"/>
      <c r="B55" s="7">
        <v>49</v>
      </c>
      <c r="C55" s="17" t="s">
        <v>543</v>
      </c>
      <c r="D55" s="8" t="s">
        <v>153</v>
      </c>
      <c r="E55" s="8" t="s">
        <v>163</v>
      </c>
      <c r="F55" s="8" t="s">
        <v>728</v>
      </c>
      <c r="G55" s="8" t="s">
        <v>729</v>
      </c>
      <c r="H55" s="59">
        <v>760</v>
      </c>
      <c r="I55" s="19">
        <v>100</v>
      </c>
      <c r="J55" s="26" t="s">
        <v>278</v>
      </c>
      <c r="K55" s="21" t="s">
        <v>283</v>
      </c>
      <c r="L55" s="8" t="s">
        <v>81</v>
      </c>
      <c r="M55" s="8" t="s">
        <v>61</v>
      </c>
      <c r="N55" s="8" t="s">
        <v>40</v>
      </c>
      <c r="O55" s="8" t="s">
        <v>41</v>
      </c>
      <c r="P55" s="8" t="s">
        <v>52</v>
      </c>
    </row>
    <row r="56" spans="1:16" s="4" customFormat="1" ht="15.65" customHeight="1" x14ac:dyDescent="0.35">
      <c r="A56" s="1"/>
      <c r="B56" s="7">
        <v>50</v>
      </c>
      <c r="C56" s="17" t="s">
        <v>537</v>
      </c>
      <c r="D56" s="18" t="s">
        <v>139</v>
      </c>
      <c r="E56" s="18" t="s">
        <v>140</v>
      </c>
      <c r="F56" s="8" t="s">
        <v>728</v>
      </c>
      <c r="G56" s="8" t="s">
        <v>729</v>
      </c>
      <c r="H56" s="59">
        <v>785</v>
      </c>
      <c r="I56" s="19">
        <v>100</v>
      </c>
      <c r="J56" s="26" t="s">
        <v>285</v>
      </c>
      <c r="K56" s="18" t="s">
        <v>286</v>
      </c>
      <c r="L56" s="18" t="s">
        <v>81</v>
      </c>
      <c r="M56" s="18" t="s">
        <v>61</v>
      </c>
      <c r="N56" s="18" t="s">
        <v>40</v>
      </c>
      <c r="O56" s="18" t="s">
        <v>41</v>
      </c>
      <c r="P56" s="18" t="s">
        <v>52</v>
      </c>
    </row>
    <row r="57" spans="1:16" s="4" customFormat="1" ht="15.65" customHeight="1" x14ac:dyDescent="0.35">
      <c r="A57" s="1"/>
      <c r="B57" s="7">
        <v>51</v>
      </c>
      <c r="C57" s="17" t="s">
        <v>539</v>
      </c>
      <c r="D57" s="18" t="s">
        <v>139</v>
      </c>
      <c r="E57" s="18" t="s">
        <v>145</v>
      </c>
      <c r="F57" s="8" t="s">
        <v>728</v>
      </c>
      <c r="G57" s="8" t="s">
        <v>729</v>
      </c>
      <c r="H57" s="59">
        <v>161</v>
      </c>
      <c r="I57" s="19">
        <v>100</v>
      </c>
      <c r="J57" s="26" t="s">
        <v>285</v>
      </c>
      <c r="K57" s="18" t="s">
        <v>287</v>
      </c>
      <c r="L57" s="18" t="s">
        <v>81</v>
      </c>
      <c r="M57" s="18" t="s">
        <v>61</v>
      </c>
      <c r="N57" s="18" t="s">
        <v>40</v>
      </c>
      <c r="O57" s="18" t="s">
        <v>41</v>
      </c>
      <c r="P57" s="8" t="s">
        <v>52</v>
      </c>
    </row>
    <row r="58" spans="1:16" s="4" customFormat="1" ht="15.65" customHeight="1" x14ac:dyDescent="0.35">
      <c r="A58" s="1"/>
      <c r="B58" s="7">
        <v>52</v>
      </c>
      <c r="C58" s="17" t="s">
        <v>540</v>
      </c>
      <c r="D58" s="18" t="s">
        <v>139</v>
      </c>
      <c r="E58" s="18" t="s">
        <v>149</v>
      </c>
      <c r="F58" s="8" t="s">
        <v>728</v>
      </c>
      <c r="G58" s="8" t="s">
        <v>729</v>
      </c>
      <c r="H58" s="59">
        <v>292</v>
      </c>
      <c r="I58" s="19">
        <v>100</v>
      </c>
      <c r="J58" s="26" t="s">
        <v>285</v>
      </c>
      <c r="K58" s="8" t="s">
        <v>289</v>
      </c>
      <c r="L58" s="18" t="s">
        <v>81</v>
      </c>
      <c r="M58" s="8" t="s">
        <v>61</v>
      </c>
      <c r="N58" s="18" t="s">
        <v>40</v>
      </c>
      <c r="O58" s="18" t="s">
        <v>41</v>
      </c>
      <c r="P58" s="18" t="s">
        <v>52</v>
      </c>
    </row>
    <row r="59" spans="1:16" s="4" customFormat="1" ht="15.65" customHeight="1" x14ac:dyDescent="0.35">
      <c r="A59" s="1"/>
      <c r="B59" s="7">
        <v>53</v>
      </c>
      <c r="C59" s="17" t="s">
        <v>474</v>
      </c>
      <c r="D59" s="18" t="s">
        <v>291</v>
      </c>
      <c r="E59" s="18"/>
      <c r="F59" s="8" t="s">
        <v>728</v>
      </c>
      <c r="G59" s="8" t="s">
        <v>729</v>
      </c>
      <c r="H59" s="59">
        <v>2023857195</v>
      </c>
      <c r="I59" s="19"/>
      <c r="J59" s="26" t="s">
        <v>48</v>
      </c>
      <c r="K59" s="8" t="s">
        <v>292</v>
      </c>
      <c r="L59" s="18" t="s">
        <v>60</v>
      </c>
      <c r="M59" s="8" t="s">
        <v>61</v>
      </c>
      <c r="N59" s="18" t="s">
        <v>40</v>
      </c>
      <c r="O59" s="18" t="s">
        <v>41</v>
      </c>
      <c r="P59" s="18" t="s">
        <v>52</v>
      </c>
    </row>
    <row r="60" spans="1:16" s="4" customFormat="1" ht="15.65" customHeight="1" x14ac:dyDescent="0.35">
      <c r="A60" s="1"/>
      <c r="B60" s="7">
        <v>54</v>
      </c>
      <c r="C60" s="17" t="s">
        <v>528</v>
      </c>
      <c r="D60" s="18" t="s">
        <v>295</v>
      </c>
      <c r="E60" s="18"/>
      <c r="F60" s="8" t="s">
        <v>728</v>
      </c>
      <c r="G60" s="8" t="s">
        <v>730</v>
      </c>
      <c r="H60" s="59">
        <v>1</v>
      </c>
      <c r="I60" s="19">
        <v>20</v>
      </c>
      <c r="J60" s="26" t="s">
        <v>66</v>
      </c>
      <c r="K60" s="8" t="s">
        <v>296</v>
      </c>
      <c r="L60" s="18" t="s">
        <v>60</v>
      </c>
      <c r="M60" s="8" t="s">
        <v>297</v>
      </c>
      <c r="N60" s="18" t="s">
        <v>40</v>
      </c>
      <c r="O60" s="18" t="s">
        <v>62</v>
      </c>
      <c r="P60" s="18" t="s">
        <v>42</v>
      </c>
    </row>
    <row r="61" spans="1:16" s="4" customFormat="1" ht="15.65" customHeight="1" x14ac:dyDescent="0.35">
      <c r="A61" s="1"/>
      <c r="B61" s="7">
        <v>55</v>
      </c>
      <c r="C61" s="17" t="s">
        <v>688</v>
      </c>
      <c r="D61" s="18" t="s">
        <v>300</v>
      </c>
      <c r="E61" s="18"/>
      <c r="F61" s="8" t="s">
        <v>728</v>
      </c>
      <c r="G61" s="8" t="s">
        <v>730</v>
      </c>
      <c r="H61" s="59" t="s">
        <v>117</v>
      </c>
      <c r="I61" s="19">
        <v>300</v>
      </c>
      <c r="J61" s="26" t="s">
        <v>301</v>
      </c>
      <c r="K61" s="8" t="s">
        <v>302</v>
      </c>
      <c r="L61" s="18" t="s">
        <v>60</v>
      </c>
      <c r="M61" s="8" t="s">
        <v>303</v>
      </c>
      <c r="N61" s="18" t="s">
        <v>204</v>
      </c>
      <c r="O61" s="18" t="s">
        <v>41</v>
      </c>
      <c r="P61" s="18" t="s">
        <v>42</v>
      </c>
    </row>
    <row r="62" spans="1:16" s="4" customFormat="1" ht="15.65" customHeight="1" x14ac:dyDescent="0.35">
      <c r="A62" s="1"/>
      <c r="B62" s="7">
        <v>56</v>
      </c>
      <c r="C62" s="17" t="s">
        <v>689</v>
      </c>
      <c r="D62" s="18" t="s">
        <v>306</v>
      </c>
      <c r="E62" s="18"/>
      <c r="F62" s="8" t="s">
        <v>728</v>
      </c>
      <c r="G62" s="8" t="s">
        <v>730</v>
      </c>
      <c r="H62" s="59">
        <v>1</v>
      </c>
      <c r="I62" s="19">
        <v>150</v>
      </c>
      <c r="J62" s="50" t="s">
        <v>307</v>
      </c>
      <c r="K62" s="8" t="s">
        <v>308</v>
      </c>
      <c r="L62" s="18" t="s">
        <v>60</v>
      </c>
      <c r="M62" s="8" t="s">
        <v>303</v>
      </c>
      <c r="N62" s="18" t="s">
        <v>204</v>
      </c>
      <c r="O62" s="18" t="s">
        <v>41</v>
      </c>
      <c r="P62" s="18" t="s">
        <v>42</v>
      </c>
    </row>
    <row r="63" spans="1:16" s="4" customFormat="1" ht="15.65" customHeight="1" x14ac:dyDescent="0.35">
      <c r="A63" s="1"/>
      <c r="B63" s="7">
        <v>57</v>
      </c>
      <c r="C63" s="17" t="s">
        <v>526</v>
      </c>
      <c r="D63" s="18" t="s">
        <v>311</v>
      </c>
      <c r="E63" s="18"/>
      <c r="F63" s="8" t="s">
        <v>728</v>
      </c>
      <c r="G63" s="8" t="s">
        <v>731</v>
      </c>
      <c r="H63" s="59">
        <v>2</v>
      </c>
      <c r="I63" s="19">
        <v>20</v>
      </c>
      <c r="J63" s="26" t="s">
        <v>66</v>
      </c>
      <c r="K63" s="18" t="s">
        <v>312</v>
      </c>
      <c r="L63" s="18" t="s">
        <v>38</v>
      </c>
      <c r="M63" s="18" t="s">
        <v>313</v>
      </c>
      <c r="N63" s="18" t="s">
        <v>40</v>
      </c>
      <c r="O63" s="18" t="s">
        <v>41</v>
      </c>
      <c r="P63" s="18" t="s">
        <v>42</v>
      </c>
    </row>
    <row r="64" spans="1:16" s="4" customFormat="1" ht="15.65" customHeight="1" x14ac:dyDescent="0.35">
      <c r="A64" s="1"/>
      <c r="B64" s="7">
        <v>58</v>
      </c>
      <c r="C64" s="17" t="s">
        <v>529</v>
      </c>
      <c r="D64" s="18" t="s">
        <v>314</v>
      </c>
      <c r="E64" s="18"/>
      <c r="F64" s="8" t="s">
        <v>728</v>
      </c>
      <c r="G64" s="8" t="s">
        <v>732</v>
      </c>
      <c r="H64" s="59">
        <v>9</v>
      </c>
      <c r="I64" s="19">
        <v>40</v>
      </c>
      <c r="J64" s="26" t="s">
        <v>315</v>
      </c>
      <c r="K64" s="18" t="s">
        <v>316</v>
      </c>
      <c r="L64" s="18" t="s">
        <v>81</v>
      </c>
      <c r="M64" s="18" t="s">
        <v>313</v>
      </c>
      <c r="N64" s="18" t="s">
        <v>40</v>
      </c>
      <c r="O64" s="18" t="s">
        <v>41</v>
      </c>
      <c r="P64" s="18" t="s">
        <v>42</v>
      </c>
    </row>
    <row r="65" spans="1:16" s="4" customFormat="1" ht="15.65" customHeight="1" x14ac:dyDescent="0.35">
      <c r="A65" s="1"/>
      <c r="B65" s="7">
        <v>59</v>
      </c>
      <c r="C65" s="17" t="s">
        <v>472</v>
      </c>
      <c r="D65" s="18" t="s">
        <v>319</v>
      </c>
      <c r="E65" s="18"/>
      <c r="F65" s="8" t="s">
        <v>728</v>
      </c>
      <c r="G65" s="8" t="s">
        <v>732</v>
      </c>
      <c r="H65" s="59">
        <v>5</v>
      </c>
      <c r="I65" s="19">
        <v>20</v>
      </c>
      <c r="J65" s="26" t="s">
        <v>66</v>
      </c>
      <c r="K65" s="18" t="s">
        <v>320</v>
      </c>
      <c r="L65" s="18" t="s">
        <v>38</v>
      </c>
      <c r="M65" s="8" t="s">
        <v>313</v>
      </c>
      <c r="N65" s="18" t="s">
        <v>40</v>
      </c>
      <c r="O65" s="18" t="s">
        <v>62</v>
      </c>
      <c r="P65" s="18" t="s">
        <v>42</v>
      </c>
    </row>
    <row r="66" spans="1:16" s="4" customFormat="1" ht="15.65" customHeight="1" x14ac:dyDescent="0.35">
      <c r="A66" s="1"/>
      <c r="B66" s="7">
        <v>60</v>
      </c>
      <c r="C66" s="17" t="s">
        <v>473</v>
      </c>
      <c r="D66" s="18" t="s">
        <v>323</v>
      </c>
      <c r="E66" s="18"/>
      <c r="F66" s="8" t="s">
        <v>728</v>
      </c>
      <c r="G66" s="8" t="s">
        <v>733</v>
      </c>
      <c r="H66" s="59">
        <v>4</v>
      </c>
      <c r="I66" s="19">
        <v>20</v>
      </c>
      <c r="J66" s="26" t="s">
        <v>66</v>
      </c>
      <c r="K66" s="8" t="s">
        <v>324</v>
      </c>
      <c r="L66" s="18" t="s">
        <v>60</v>
      </c>
      <c r="M66" s="18" t="s">
        <v>325</v>
      </c>
      <c r="N66" s="18" t="s">
        <v>40</v>
      </c>
      <c r="O66" s="18" t="s">
        <v>41</v>
      </c>
      <c r="P66" s="18" t="s">
        <v>42</v>
      </c>
    </row>
    <row r="67" spans="1:16" s="4" customFormat="1" ht="15.65" customHeight="1" x14ac:dyDescent="0.35">
      <c r="A67" s="1"/>
      <c r="B67" s="7">
        <v>61</v>
      </c>
      <c r="C67" s="17" t="s">
        <v>698</v>
      </c>
      <c r="D67" s="18" t="s">
        <v>328</v>
      </c>
      <c r="E67" s="18"/>
      <c r="F67" s="8" t="s">
        <v>728</v>
      </c>
      <c r="G67" s="8" t="s">
        <v>734</v>
      </c>
      <c r="H67" s="59">
        <v>10</v>
      </c>
      <c r="I67" s="19">
        <v>100</v>
      </c>
      <c r="J67" s="26" t="s">
        <v>328</v>
      </c>
      <c r="K67" s="8" t="s">
        <v>329</v>
      </c>
      <c r="L67" s="18" t="s">
        <v>81</v>
      </c>
      <c r="M67" s="18" t="s">
        <v>313</v>
      </c>
      <c r="N67" s="18" t="s">
        <v>40</v>
      </c>
      <c r="O67" s="18" t="s">
        <v>51</v>
      </c>
      <c r="P67" s="18" t="s">
        <v>42</v>
      </c>
    </row>
    <row r="68" spans="1:16" s="4" customFormat="1" ht="15.65" customHeight="1" x14ac:dyDescent="0.35">
      <c r="A68" s="1"/>
      <c r="B68" s="7">
        <v>62</v>
      </c>
      <c r="C68" s="17" t="s">
        <v>470</v>
      </c>
      <c r="D68" s="18" t="s">
        <v>332</v>
      </c>
      <c r="E68" s="18"/>
      <c r="F68" s="8" t="s">
        <v>728</v>
      </c>
      <c r="G68" s="8" t="s">
        <v>735</v>
      </c>
      <c r="H68" s="59">
        <v>4</v>
      </c>
      <c r="I68" s="19">
        <v>10</v>
      </c>
      <c r="J68" s="26" t="s">
        <v>66</v>
      </c>
      <c r="K68" s="8" t="s">
        <v>333</v>
      </c>
      <c r="L68" s="18" t="s">
        <v>81</v>
      </c>
      <c r="M68" s="18" t="s">
        <v>313</v>
      </c>
      <c r="N68" s="18" t="s">
        <v>40</v>
      </c>
      <c r="O68" s="18" t="s">
        <v>51</v>
      </c>
      <c r="P68" s="18" t="s">
        <v>42</v>
      </c>
    </row>
    <row r="69" spans="1:16" s="4" customFormat="1" ht="15.65" customHeight="1" x14ac:dyDescent="0.35">
      <c r="A69" s="1"/>
      <c r="B69" s="7">
        <v>63</v>
      </c>
      <c r="C69" s="17" t="s">
        <v>532</v>
      </c>
      <c r="D69" s="18" t="s">
        <v>336</v>
      </c>
      <c r="E69" s="18"/>
      <c r="F69" s="8" t="s">
        <v>728</v>
      </c>
      <c r="G69" s="8" t="s">
        <v>735</v>
      </c>
      <c r="H69" s="59">
        <v>8</v>
      </c>
      <c r="I69" s="19">
        <v>20</v>
      </c>
      <c r="J69" s="26" t="s">
        <v>66</v>
      </c>
      <c r="K69" s="8" t="s">
        <v>337</v>
      </c>
      <c r="L69" s="18" t="s">
        <v>38</v>
      </c>
      <c r="M69" s="22" t="s">
        <v>313</v>
      </c>
      <c r="N69" s="18" t="s">
        <v>40</v>
      </c>
      <c r="O69" s="18" t="s">
        <v>51</v>
      </c>
      <c r="P69" s="18" t="s">
        <v>42</v>
      </c>
    </row>
    <row r="70" spans="1:16" s="4" customFormat="1" ht="15.65" customHeight="1" x14ac:dyDescent="0.35">
      <c r="A70" s="1"/>
      <c r="B70" s="7">
        <v>64</v>
      </c>
      <c r="C70" s="17" t="s">
        <v>527</v>
      </c>
      <c r="D70" s="18" t="s">
        <v>340</v>
      </c>
      <c r="E70" s="18"/>
      <c r="F70" s="8" t="s">
        <v>728</v>
      </c>
      <c r="G70" s="8" t="s">
        <v>735</v>
      </c>
      <c r="H70" s="59">
        <v>9</v>
      </c>
      <c r="I70" s="19"/>
      <c r="J70" s="26" t="s">
        <v>66</v>
      </c>
      <c r="K70" s="18" t="s">
        <v>341</v>
      </c>
      <c r="L70" s="18" t="s">
        <v>81</v>
      </c>
      <c r="M70" s="18" t="s">
        <v>313</v>
      </c>
      <c r="N70" s="18" t="s">
        <v>40</v>
      </c>
      <c r="O70" s="18" t="s">
        <v>51</v>
      </c>
      <c r="P70" s="18" t="s">
        <v>42</v>
      </c>
    </row>
    <row r="71" spans="1:16" s="4" customFormat="1" ht="15.65" customHeight="1" x14ac:dyDescent="0.35">
      <c r="A71" s="1"/>
      <c r="B71" s="7">
        <v>65</v>
      </c>
      <c r="C71" s="17" t="s">
        <v>546</v>
      </c>
      <c r="D71" s="18" t="s">
        <v>345</v>
      </c>
      <c r="E71" s="18"/>
      <c r="F71" s="8" t="s">
        <v>349</v>
      </c>
      <c r="G71" s="8" t="s">
        <v>730</v>
      </c>
      <c r="H71" s="59" t="s">
        <v>117</v>
      </c>
      <c r="I71" s="19"/>
      <c r="J71" s="50" t="s">
        <v>346</v>
      </c>
      <c r="K71" s="18" t="s">
        <v>347</v>
      </c>
      <c r="L71" s="18" t="s">
        <v>38</v>
      </c>
      <c r="M71" s="18"/>
      <c r="N71" s="18" t="s">
        <v>40</v>
      </c>
      <c r="O71" s="18" t="s">
        <v>51</v>
      </c>
      <c r="P71" s="18" t="s">
        <v>42</v>
      </c>
    </row>
    <row r="72" spans="1:16" s="4" customFormat="1" ht="15.65" customHeight="1" x14ac:dyDescent="0.35">
      <c r="A72" s="1"/>
      <c r="B72" s="7">
        <v>66</v>
      </c>
      <c r="C72" s="17" t="s">
        <v>703</v>
      </c>
      <c r="D72" s="18" t="s">
        <v>351</v>
      </c>
      <c r="E72" s="18"/>
      <c r="F72" s="8" t="s">
        <v>349</v>
      </c>
      <c r="G72" s="8" t="s">
        <v>730</v>
      </c>
      <c r="H72" s="59" t="s">
        <v>117</v>
      </c>
      <c r="I72" s="19"/>
      <c r="J72" s="50" t="s">
        <v>352</v>
      </c>
      <c r="K72" s="8" t="s">
        <v>353</v>
      </c>
      <c r="L72" s="18" t="s">
        <v>38</v>
      </c>
      <c r="M72" s="18" t="s">
        <v>303</v>
      </c>
      <c r="N72" s="18" t="s">
        <v>40</v>
      </c>
      <c r="O72" s="18" t="s">
        <v>51</v>
      </c>
      <c r="P72" s="18" t="s">
        <v>42</v>
      </c>
    </row>
    <row r="73" spans="1:16" s="4" customFormat="1" ht="15.65" customHeight="1" x14ac:dyDescent="0.35">
      <c r="A73" s="1"/>
      <c r="B73" s="7">
        <v>67</v>
      </c>
      <c r="C73" s="17" t="s">
        <v>704</v>
      </c>
      <c r="D73" s="18" t="s">
        <v>356</v>
      </c>
      <c r="E73" s="18"/>
      <c r="F73" s="8" t="s">
        <v>349</v>
      </c>
      <c r="G73" s="8" t="s">
        <v>730</v>
      </c>
      <c r="H73" s="59" t="s">
        <v>117</v>
      </c>
      <c r="I73" s="19"/>
      <c r="J73" s="26" t="s">
        <v>352</v>
      </c>
      <c r="K73" s="8" t="s">
        <v>357</v>
      </c>
      <c r="L73" s="18" t="s">
        <v>38</v>
      </c>
      <c r="M73" s="18" t="s">
        <v>303</v>
      </c>
      <c r="N73" s="18" t="s">
        <v>40</v>
      </c>
      <c r="O73" s="18" t="s">
        <v>51</v>
      </c>
      <c r="P73" s="18" t="s">
        <v>42</v>
      </c>
    </row>
    <row r="74" spans="1:16" s="4" customFormat="1" ht="15.65" customHeight="1" x14ac:dyDescent="0.35">
      <c r="A74" s="1"/>
      <c r="B74" s="7">
        <v>68</v>
      </c>
      <c r="C74" s="17" t="s">
        <v>547</v>
      </c>
      <c r="D74" s="18" t="s">
        <v>360</v>
      </c>
      <c r="E74" s="18"/>
      <c r="F74" s="8" t="s">
        <v>349</v>
      </c>
      <c r="G74" s="8" t="s">
        <v>732</v>
      </c>
      <c r="H74" s="59">
        <v>9</v>
      </c>
      <c r="I74" s="19"/>
      <c r="J74" s="26" t="s">
        <v>361</v>
      </c>
      <c r="K74" s="8" t="s">
        <v>362</v>
      </c>
      <c r="L74" s="18" t="s">
        <v>38</v>
      </c>
      <c r="M74" s="18" t="s">
        <v>363</v>
      </c>
      <c r="N74" s="18" t="s">
        <v>170</v>
      </c>
      <c r="O74" s="18"/>
      <c r="P74" s="18" t="s">
        <v>42</v>
      </c>
    </row>
    <row r="75" spans="1:16" s="4" customFormat="1" ht="15.65" customHeight="1" x14ac:dyDescent="0.35">
      <c r="A75" s="1"/>
      <c r="B75" s="7">
        <v>69</v>
      </c>
      <c r="C75" s="17" t="s">
        <v>544</v>
      </c>
      <c r="D75" s="18" t="s">
        <v>366</v>
      </c>
      <c r="E75" s="18"/>
      <c r="F75" s="8" t="s">
        <v>349</v>
      </c>
      <c r="G75" s="8" t="s">
        <v>732</v>
      </c>
      <c r="H75" s="59">
        <v>366</v>
      </c>
      <c r="I75" s="19"/>
      <c r="J75" s="26" t="s">
        <v>361</v>
      </c>
      <c r="K75" s="8" t="s">
        <v>367</v>
      </c>
      <c r="L75" s="18" t="s">
        <v>38</v>
      </c>
      <c r="M75" s="18"/>
      <c r="N75" s="18" t="s">
        <v>170</v>
      </c>
      <c r="O75" s="18"/>
      <c r="P75" s="18" t="s">
        <v>42</v>
      </c>
    </row>
    <row r="76" spans="1:16" s="4" customFormat="1" ht="15.65" customHeight="1" x14ac:dyDescent="0.35">
      <c r="A76" s="1"/>
      <c r="B76" s="7">
        <v>70</v>
      </c>
      <c r="C76" s="17" t="s">
        <v>545</v>
      </c>
      <c r="D76" s="18" t="s">
        <v>370</v>
      </c>
      <c r="E76" s="18"/>
      <c r="F76" s="8" t="s">
        <v>349</v>
      </c>
      <c r="G76" s="8" t="s">
        <v>732</v>
      </c>
      <c r="H76" s="59">
        <v>1987</v>
      </c>
      <c r="I76" s="19"/>
      <c r="J76" s="26" t="s">
        <v>48</v>
      </c>
      <c r="K76" s="23" t="s">
        <v>371</v>
      </c>
      <c r="L76" s="18" t="s">
        <v>38</v>
      </c>
      <c r="M76" s="18" t="s">
        <v>372</v>
      </c>
      <c r="N76" s="18" t="s">
        <v>40</v>
      </c>
      <c r="O76" s="18" t="s">
        <v>51</v>
      </c>
      <c r="P76" s="18" t="s">
        <v>42</v>
      </c>
    </row>
    <row r="77" spans="1:16" s="4" customFormat="1" ht="15.65" customHeight="1" x14ac:dyDescent="0.35">
      <c r="A77" s="1"/>
      <c r="B77" s="7">
        <v>71</v>
      </c>
      <c r="C77" s="17" t="s">
        <v>705</v>
      </c>
      <c r="D77" s="18" t="s">
        <v>375</v>
      </c>
      <c r="E77" s="18"/>
      <c r="F77" s="8" t="s">
        <v>349</v>
      </c>
      <c r="G77" s="8" t="s">
        <v>735</v>
      </c>
      <c r="H77" s="59">
        <v>0</v>
      </c>
      <c r="I77" s="19"/>
      <c r="J77" s="26" t="s">
        <v>376</v>
      </c>
      <c r="K77" s="8" t="s">
        <v>377</v>
      </c>
      <c r="L77" s="18" t="s">
        <v>60</v>
      </c>
      <c r="M77" s="22" t="s">
        <v>378</v>
      </c>
      <c r="N77" s="18" t="s">
        <v>170</v>
      </c>
      <c r="O77" s="18" t="s">
        <v>41</v>
      </c>
      <c r="P77" s="18" t="s">
        <v>42</v>
      </c>
    </row>
    <row r="78" spans="1:16" s="4" customFormat="1" ht="15.65" customHeight="1" x14ac:dyDescent="0.35">
      <c r="A78" s="1"/>
      <c r="B78" s="7">
        <v>72</v>
      </c>
      <c r="C78" s="7" t="s">
        <v>549</v>
      </c>
      <c r="D78" s="8" t="s">
        <v>381</v>
      </c>
      <c r="E78" s="8"/>
      <c r="F78" s="8" t="s">
        <v>349</v>
      </c>
      <c r="G78" s="8" t="s">
        <v>735</v>
      </c>
      <c r="H78" s="59">
        <v>11</v>
      </c>
      <c r="I78" s="19"/>
      <c r="J78" s="26" t="s">
        <v>382</v>
      </c>
      <c r="K78" s="8" t="s">
        <v>383</v>
      </c>
      <c r="L78" s="18" t="s">
        <v>38</v>
      </c>
      <c r="M78" s="22" t="s">
        <v>384</v>
      </c>
      <c r="N78" s="18" t="s">
        <v>40</v>
      </c>
      <c r="O78" s="18"/>
      <c r="P78" s="18" t="s">
        <v>42</v>
      </c>
    </row>
    <row r="79" spans="1:16" s="4" customFormat="1" ht="15.65" customHeight="1" x14ac:dyDescent="0.35">
      <c r="A79" s="1"/>
      <c r="B79" s="7">
        <v>73</v>
      </c>
      <c r="C79" s="7" t="s">
        <v>706</v>
      </c>
      <c r="D79" s="8" t="s">
        <v>388</v>
      </c>
      <c r="E79" s="8"/>
      <c r="F79" s="8" t="s">
        <v>349</v>
      </c>
      <c r="G79" s="8" t="s">
        <v>736</v>
      </c>
      <c r="H79" s="59">
        <v>50</v>
      </c>
      <c r="I79" s="19"/>
      <c r="J79" s="26" t="s">
        <v>389</v>
      </c>
      <c r="K79" s="8" t="s">
        <v>390</v>
      </c>
      <c r="L79" s="18" t="s">
        <v>38</v>
      </c>
      <c r="M79" s="18"/>
      <c r="N79" s="18" t="s">
        <v>391</v>
      </c>
      <c r="O79" s="18" t="s">
        <v>51</v>
      </c>
      <c r="P79" s="18" t="s">
        <v>42</v>
      </c>
    </row>
    <row r="80" spans="1:16" s="4" customFormat="1" ht="15.65" customHeight="1" x14ac:dyDescent="0.35">
      <c r="A80" s="1"/>
      <c r="B80" s="7">
        <v>74</v>
      </c>
      <c r="C80" s="7" t="s">
        <v>707</v>
      </c>
      <c r="D80" s="8" t="s">
        <v>394</v>
      </c>
      <c r="E80" s="8"/>
      <c r="F80" s="8" t="s">
        <v>349</v>
      </c>
      <c r="G80" s="8" t="s">
        <v>736</v>
      </c>
      <c r="H80" s="59" t="s">
        <v>117</v>
      </c>
      <c r="I80" s="19"/>
      <c r="J80" s="26" t="s">
        <v>389</v>
      </c>
      <c r="K80" s="8" t="s">
        <v>395</v>
      </c>
      <c r="L80" s="18" t="s">
        <v>38</v>
      </c>
      <c r="M80" s="18"/>
      <c r="N80" s="18" t="s">
        <v>391</v>
      </c>
      <c r="O80" s="18" t="s">
        <v>51</v>
      </c>
      <c r="P80" s="18" t="s">
        <v>42</v>
      </c>
    </row>
    <row r="81" spans="1:16" s="4" customFormat="1" ht="15.65" customHeight="1" x14ac:dyDescent="0.35">
      <c r="A81" s="1"/>
      <c r="B81" s="7">
        <v>75</v>
      </c>
      <c r="C81" s="7" t="s">
        <v>708</v>
      </c>
      <c r="D81" s="8" t="s">
        <v>398</v>
      </c>
      <c r="E81" s="8"/>
      <c r="F81" s="8" t="s">
        <v>349</v>
      </c>
      <c r="G81" s="8" t="s">
        <v>736</v>
      </c>
      <c r="H81" s="59" t="s">
        <v>117</v>
      </c>
      <c r="I81" s="19"/>
      <c r="J81" s="26"/>
      <c r="K81" s="8" t="s">
        <v>399</v>
      </c>
      <c r="L81" s="18" t="s">
        <v>38</v>
      </c>
      <c r="M81" s="18"/>
      <c r="N81" s="18" t="s">
        <v>391</v>
      </c>
      <c r="O81" s="18" t="s">
        <v>51</v>
      </c>
      <c r="P81" s="18" t="s">
        <v>42</v>
      </c>
    </row>
    <row r="82" spans="1:16" s="4" customFormat="1" ht="15.65" customHeight="1" x14ac:dyDescent="0.35">
      <c r="A82" s="1"/>
      <c r="B82" s="7">
        <v>76</v>
      </c>
      <c r="C82" s="17" t="s">
        <v>709</v>
      </c>
      <c r="D82" s="18" t="s">
        <v>402</v>
      </c>
      <c r="E82" s="18"/>
      <c r="F82" s="8" t="s">
        <v>349</v>
      </c>
      <c r="G82" s="8" t="s">
        <v>736</v>
      </c>
      <c r="H82" s="59" t="s">
        <v>117</v>
      </c>
      <c r="I82" s="19"/>
      <c r="J82" s="26" t="s">
        <v>389</v>
      </c>
      <c r="K82" s="18" t="s">
        <v>742</v>
      </c>
      <c r="L82" s="18" t="s">
        <v>38</v>
      </c>
      <c r="M82" s="22" t="s">
        <v>403</v>
      </c>
      <c r="N82" s="18" t="s">
        <v>40</v>
      </c>
      <c r="O82" s="18" t="s">
        <v>51</v>
      </c>
      <c r="P82" s="18" t="s">
        <v>52</v>
      </c>
    </row>
    <row r="83" spans="1:16" s="4" customFormat="1" ht="15.65" customHeight="1" x14ac:dyDescent="0.35">
      <c r="A83" s="1"/>
      <c r="B83" s="7">
        <v>77</v>
      </c>
      <c r="C83" s="17" t="s">
        <v>550</v>
      </c>
      <c r="D83" s="18" t="s">
        <v>406</v>
      </c>
      <c r="E83" s="18"/>
      <c r="F83" s="8" t="s">
        <v>737</v>
      </c>
      <c r="G83" s="8" t="s">
        <v>729</v>
      </c>
      <c r="H83" s="59">
        <v>90</v>
      </c>
      <c r="I83" s="19">
        <v>100</v>
      </c>
      <c r="J83" s="26" t="s">
        <v>389</v>
      </c>
      <c r="K83" s="18" t="s">
        <v>407</v>
      </c>
      <c r="L83" s="18" t="s">
        <v>60</v>
      </c>
      <c r="M83" s="18" t="s">
        <v>61</v>
      </c>
      <c r="N83" s="18" t="s">
        <v>40</v>
      </c>
      <c r="O83" s="18" t="s">
        <v>408</v>
      </c>
      <c r="P83" s="18" t="s">
        <v>52</v>
      </c>
    </row>
    <row r="84" spans="1:16" s="4" customFormat="1" ht="15.65" customHeight="1" x14ac:dyDescent="0.35">
      <c r="A84" s="1"/>
      <c r="B84" s="7">
        <v>78</v>
      </c>
      <c r="C84" s="17" t="s">
        <v>552</v>
      </c>
      <c r="D84" s="18" t="s">
        <v>409</v>
      </c>
      <c r="E84" s="18"/>
      <c r="F84" s="8" t="s">
        <v>737</v>
      </c>
      <c r="G84" s="8" t="s">
        <v>729</v>
      </c>
      <c r="H84" s="59">
        <v>78</v>
      </c>
      <c r="I84" s="19">
        <v>100</v>
      </c>
      <c r="J84" s="26" t="s">
        <v>389</v>
      </c>
      <c r="K84" s="18" t="s">
        <v>410</v>
      </c>
      <c r="L84" s="18" t="s">
        <v>60</v>
      </c>
      <c r="M84" s="18" t="s">
        <v>61</v>
      </c>
      <c r="N84" s="18" t="s">
        <v>40</v>
      </c>
      <c r="O84" s="18" t="s">
        <v>408</v>
      </c>
      <c r="P84" s="18" t="s">
        <v>52</v>
      </c>
    </row>
    <row r="85" spans="1:16" s="4" customFormat="1" ht="15.65" customHeight="1" x14ac:dyDescent="0.35">
      <c r="A85" s="1"/>
      <c r="B85" s="7">
        <v>79</v>
      </c>
      <c r="C85" s="17" t="s">
        <v>553</v>
      </c>
      <c r="D85" s="18" t="s">
        <v>411</v>
      </c>
      <c r="E85" s="18"/>
      <c r="F85" s="8" t="s">
        <v>737</v>
      </c>
      <c r="G85" s="8" t="s">
        <v>729</v>
      </c>
      <c r="H85" s="59">
        <v>71</v>
      </c>
      <c r="I85" s="19">
        <v>100</v>
      </c>
      <c r="J85" s="26" t="s">
        <v>389</v>
      </c>
      <c r="K85" s="22" t="s">
        <v>412</v>
      </c>
      <c r="L85" s="18" t="s">
        <v>60</v>
      </c>
      <c r="M85" s="18" t="s">
        <v>61</v>
      </c>
      <c r="N85" s="18" t="s">
        <v>40</v>
      </c>
      <c r="O85" s="18" t="s">
        <v>408</v>
      </c>
      <c r="P85" s="18" t="s">
        <v>52</v>
      </c>
    </row>
    <row r="86" spans="1:16" s="4" customFormat="1" ht="15.65" customHeight="1" x14ac:dyDescent="0.35">
      <c r="A86" s="1"/>
      <c r="B86" s="7">
        <v>80</v>
      </c>
      <c r="C86" s="17" t="s">
        <v>710</v>
      </c>
      <c r="D86" s="18" t="s">
        <v>413</v>
      </c>
      <c r="E86" s="18"/>
      <c r="F86" s="8" t="s">
        <v>737</v>
      </c>
      <c r="G86" s="8" t="s">
        <v>729</v>
      </c>
      <c r="H86" s="59" t="s">
        <v>117</v>
      </c>
      <c r="I86" s="19">
        <v>100</v>
      </c>
      <c r="J86" s="26" t="s">
        <v>389</v>
      </c>
      <c r="K86" s="22" t="s">
        <v>414</v>
      </c>
      <c r="L86" s="18" t="s">
        <v>60</v>
      </c>
      <c r="M86" s="18" t="s">
        <v>61</v>
      </c>
      <c r="N86" s="18" t="s">
        <v>40</v>
      </c>
      <c r="O86" s="18" t="s">
        <v>408</v>
      </c>
      <c r="P86" s="18" t="s">
        <v>52</v>
      </c>
    </row>
    <row r="87" spans="1:16" s="4" customFormat="1" ht="15.65" customHeight="1" x14ac:dyDescent="0.35">
      <c r="A87" s="1"/>
      <c r="B87" s="7">
        <v>81</v>
      </c>
      <c r="C87" s="17" t="s">
        <v>711</v>
      </c>
      <c r="D87" s="18" t="s">
        <v>415</v>
      </c>
      <c r="E87" s="18"/>
      <c r="F87" s="8" t="s">
        <v>737</v>
      </c>
      <c r="G87" s="8" t="s">
        <v>730</v>
      </c>
      <c r="H87" s="59" t="s">
        <v>117</v>
      </c>
      <c r="I87" s="19"/>
      <c r="J87" s="26" t="s">
        <v>389</v>
      </c>
      <c r="K87" s="18" t="s">
        <v>416</v>
      </c>
      <c r="L87" s="18" t="s">
        <v>60</v>
      </c>
      <c r="M87" s="18" t="s">
        <v>417</v>
      </c>
      <c r="N87" s="18" t="s">
        <v>170</v>
      </c>
      <c r="O87" s="18" t="s">
        <v>408</v>
      </c>
      <c r="P87" s="18" t="s">
        <v>52</v>
      </c>
    </row>
    <row r="88" spans="1:16" s="4" customFormat="1" ht="15.65" customHeight="1" x14ac:dyDescent="0.35">
      <c r="A88" s="1"/>
      <c r="B88" s="7">
        <v>82</v>
      </c>
      <c r="C88" s="7" t="s">
        <v>554</v>
      </c>
      <c r="D88" s="8" t="s">
        <v>418</v>
      </c>
      <c r="E88" s="8"/>
      <c r="F88" s="8" t="s">
        <v>737</v>
      </c>
      <c r="G88" s="8" t="s">
        <v>731</v>
      </c>
      <c r="H88" s="59">
        <v>77</v>
      </c>
      <c r="I88" s="19">
        <v>100</v>
      </c>
      <c r="J88" s="20" t="s">
        <v>389</v>
      </c>
      <c r="K88" s="8" t="s">
        <v>419</v>
      </c>
      <c r="L88" s="8" t="s">
        <v>60</v>
      </c>
      <c r="M88" s="8" t="s">
        <v>417</v>
      </c>
      <c r="N88" s="8" t="s">
        <v>170</v>
      </c>
      <c r="O88" s="8" t="s">
        <v>408</v>
      </c>
      <c r="P88" s="8" t="s">
        <v>52</v>
      </c>
    </row>
    <row r="89" spans="1:16" s="4" customFormat="1" ht="15.65" customHeight="1" x14ac:dyDescent="0.35">
      <c r="A89" s="1"/>
      <c r="B89" s="7">
        <v>83</v>
      </c>
      <c r="C89" s="17" t="s">
        <v>712</v>
      </c>
      <c r="D89" s="18" t="s">
        <v>420</v>
      </c>
      <c r="E89" s="18"/>
      <c r="F89" s="8" t="s">
        <v>737</v>
      </c>
      <c r="G89" s="8" t="s">
        <v>731</v>
      </c>
      <c r="H89" s="59" t="s">
        <v>117</v>
      </c>
      <c r="I89" s="19">
        <v>100</v>
      </c>
      <c r="J89" s="50" t="s">
        <v>389</v>
      </c>
      <c r="K89" s="18" t="s">
        <v>421</v>
      </c>
      <c r="L89" s="18" t="s">
        <v>60</v>
      </c>
      <c r="M89" s="18" t="s">
        <v>417</v>
      </c>
      <c r="N89" s="18" t="s">
        <v>40</v>
      </c>
      <c r="O89" s="18" t="s">
        <v>41</v>
      </c>
      <c r="P89" s="18" t="s">
        <v>52</v>
      </c>
    </row>
    <row r="90" spans="1:16" s="4" customFormat="1" ht="15.65" customHeight="1" x14ac:dyDescent="0.35">
      <c r="A90" s="1"/>
      <c r="B90" s="7">
        <v>84</v>
      </c>
      <c r="C90" s="17" t="s">
        <v>713</v>
      </c>
      <c r="D90" s="18" t="s">
        <v>422</v>
      </c>
      <c r="E90" s="18"/>
      <c r="F90" s="8" t="s">
        <v>737</v>
      </c>
      <c r="G90" s="8" t="s">
        <v>731</v>
      </c>
      <c r="H90" s="59" t="s">
        <v>117</v>
      </c>
      <c r="I90" s="19">
        <v>100</v>
      </c>
      <c r="J90" s="50" t="s">
        <v>389</v>
      </c>
      <c r="K90" s="18" t="s">
        <v>423</v>
      </c>
      <c r="L90" s="18" t="s">
        <v>60</v>
      </c>
      <c r="M90" s="18" t="s">
        <v>417</v>
      </c>
      <c r="N90" s="18" t="s">
        <v>40</v>
      </c>
      <c r="O90" s="18" t="s">
        <v>41</v>
      </c>
      <c r="P90" s="18" t="s">
        <v>52</v>
      </c>
    </row>
    <row r="91" spans="1:16" s="4" customFormat="1" ht="15.65" customHeight="1" x14ac:dyDescent="0.35">
      <c r="A91" s="1"/>
      <c r="B91" s="7">
        <v>85</v>
      </c>
      <c r="C91" s="17" t="s">
        <v>555</v>
      </c>
      <c r="D91" s="18" t="s">
        <v>424</v>
      </c>
      <c r="E91" s="18"/>
      <c r="F91" s="8" t="s">
        <v>737</v>
      </c>
      <c r="G91" s="8" t="s">
        <v>731</v>
      </c>
      <c r="H91" s="59">
        <v>89</v>
      </c>
      <c r="I91" s="19">
        <v>100</v>
      </c>
      <c r="J91" s="50" t="s">
        <v>389</v>
      </c>
      <c r="K91" s="18" t="s">
        <v>425</v>
      </c>
      <c r="L91" s="18" t="s">
        <v>60</v>
      </c>
      <c r="M91" s="18" t="s">
        <v>417</v>
      </c>
      <c r="N91" s="18" t="s">
        <v>40</v>
      </c>
      <c r="O91" s="18" t="s">
        <v>41</v>
      </c>
      <c r="P91" s="18" t="s">
        <v>52</v>
      </c>
    </row>
    <row r="92" spans="1:16" s="4" customFormat="1" ht="15.65" customHeight="1" x14ac:dyDescent="0.35">
      <c r="A92" s="1"/>
      <c r="B92" s="7">
        <v>86</v>
      </c>
      <c r="C92" s="7" t="s">
        <v>556</v>
      </c>
      <c r="D92" s="8" t="s">
        <v>426</v>
      </c>
      <c r="E92" s="8"/>
      <c r="F92" s="8" t="s">
        <v>737</v>
      </c>
      <c r="G92" s="8" t="s">
        <v>732</v>
      </c>
      <c r="H92" s="59">
        <v>45</v>
      </c>
      <c r="I92" s="19">
        <v>100</v>
      </c>
      <c r="J92" s="20" t="s">
        <v>389</v>
      </c>
      <c r="K92" s="8" t="s">
        <v>427</v>
      </c>
      <c r="L92" s="8" t="s">
        <v>60</v>
      </c>
      <c r="M92" s="8" t="s">
        <v>417</v>
      </c>
      <c r="N92" s="8" t="s">
        <v>40</v>
      </c>
      <c r="O92" s="8" t="s">
        <v>41</v>
      </c>
      <c r="P92" s="8" t="s">
        <v>52</v>
      </c>
    </row>
    <row r="93" spans="1:16" s="4" customFormat="1" ht="15.65" customHeight="1" x14ac:dyDescent="0.35">
      <c r="A93" s="1"/>
      <c r="B93" s="7">
        <v>87</v>
      </c>
      <c r="C93" s="17" t="s">
        <v>557</v>
      </c>
      <c r="D93" s="18" t="s">
        <v>428</v>
      </c>
      <c r="E93" s="18"/>
      <c r="F93" s="8" t="s">
        <v>737</v>
      </c>
      <c r="G93" s="8" t="s">
        <v>732</v>
      </c>
      <c r="H93" s="59">
        <v>5</v>
      </c>
      <c r="I93" s="19">
        <v>100</v>
      </c>
      <c r="J93" s="15" t="s">
        <v>389</v>
      </c>
      <c r="K93" s="8" t="s">
        <v>429</v>
      </c>
      <c r="L93" s="8" t="s">
        <v>60</v>
      </c>
      <c r="M93" s="8" t="s">
        <v>417</v>
      </c>
      <c r="N93" s="18" t="s">
        <v>40</v>
      </c>
      <c r="O93" s="18" t="s">
        <v>41</v>
      </c>
      <c r="P93" s="18" t="s">
        <v>52</v>
      </c>
    </row>
    <row r="94" spans="1:16" s="4" customFormat="1" ht="15.65" customHeight="1" x14ac:dyDescent="0.35">
      <c r="A94" s="1"/>
      <c r="B94" s="7">
        <v>88</v>
      </c>
      <c r="C94" s="17" t="s">
        <v>714</v>
      </c>
      <c r="D94" s="18" t="s">
        <v>430</v>
      </c>
      <c r="E94" s="18"/>
      <c r="F94" s="8" t="s">
        <v>737</v>
      </c>
      <c r="G94" s="8" t="s">
        <v>733</v>
      </c>
      <c r="H94" s="59" t="s">
        <v>117</v>
      </c>
      <c r="I94" s="19"/>
      <c r="J94" s="26" t="s">
        <v>389</v>
      </c>
      <c r="K94" s="8" t="s">
        <v>431</v>
      </c>
      <c r="L94" s="18" t="s">
        <v>60</v>
      </c>
      <c r="M94" s="18" t="s">
        <v>417</v>
      </c>
      <c r="N94" s="18" t="s">
        <v>40</v>
      </c>
      <c r="O94" s="18" t="s">
        <v>41</v>
      </c>
      <c r="P94" s="18" t="s">
        <v>52</v>
      </c>
    </row>
    <row r="95" spans="1:16" s="4" customFormat="1" ht="15.65" customHeight="1" x14ac:dyDescent="0.35">
      <c r="A95" s="1"/>
      <c r="B95" s="7">
        <v>89</v>
      </c>
      <c r="C95" s="17" t="s">
        <v>559</v>
      </c>
      <c r="D95" s="18" t="s">
        <v>432</v>
      </c>
      <c r="E95" s="18"/>
      <c r="F95" s="8" t="s">
        <v>737</v>
      </c>
      <c r="G95" s="8" t="s">
        <v>733</v>
      </c>
      <c r="H95" s="59">
        <v>30</v>
      </c>
      <c r="I95" s="19">
        <v>100</v>
      </c>
      <c r="J95" s="50" t="s">
        <v>389</v>
      </c>
      <c r="K95" s="8" t="s">
        <v>433</v>
      </c>
      <c r="L95" s="18" t="s">
        <v>60</v>
      </c>
      <c r="M95" s="18" t="s">
        <v>417</v>
      </c>
      <c r="N95" s="18" t="s">
        <v>40</v>
      </c>
      <c r="O95" s="18" t="s">
        <v>41</v>
      </c>
      <c r="P95" s="18" t="s">
        <v>52</v>
      </c>
    </row>
    <row r="96" spans="1:16" s="4" customFormat="1" ht="15.65" customHeight="1" x14ac:dyDescent="0.35">
      <c r="A96" s="1"/>
      <c r="B96" s="7">
        <v>90</v>
      </c>
      <c r="C96" s="17" t="s">
        <v>560</v>
      </c>
      <c r="D96" s="18" t="s">
        <v>434</v>
      </c>
      <c r="E96" s="18"/>
      <c r="F96" s="8" t="s">
        <v>737</v>
      </c>
      <c r="G96" s="8" t="s">
        <v>733</v>
      </c>
      <c r="H96" s="59">
        <v>89</v>
      </c>
      <c r="I96" s="19">
        <v>100</v>
      </c>
      <c r="J96" s="20" t="s">
        <v>389</v>
      </c>
      <c r="K96" s="8" t="s">
        <v>435</v>
      </c>
      <c r="L96" s="18" t="s">
        <v>60</v>
      </c>
      <c r="M96" s="18" t="s">
        <v>417</v>
      </c>
      <c r="N96" s="18" t="s">
        <v>40</v>
      </c>
      <c r="O96" s="18" t="s">
        <v>41</v>
      </c>
      <c r="P96" s="18" t="s">
        <v>52</v>
      </c>
    </row>
    <row r="97" spans="1:16" s="4" customFormat="1" ht="15.65" customHeight="1" x14ac:dyDescent="0.35">
      <c r="A97" s="1"/>
      <c r="B97" s="7">
        <v>91</v>
      </c>
      <c r="C97" s="17" t="s">
        <v>715</v>
      </c>
      <c r="D97" s="18" t="s">
        <v>436</v>
      </c>
      <c r="E97" s="18"/>
      <c r="F97" s="8" t="s">
        <v>737</v>
      </c>
      <c r="G97" s="8" t="s">
        <v>733</v>
      </c>
      <c r="H97" s="59" t="s">
        <v>117</v>
      </c>
      <c r="I97" s="19">
        <v>100</v>
      </c>
      <c r="J97" s="50" t="s">
        <v>389</v>
      </c>
      <c r="K97" s="8" t="s">
        <v>437</v>
      </c>
      <c r="L97" s="18" t="s">
        <v>60</v>
      </c>
      <c r="M97" s="8" t="s">
        <v>417</v>
      </c>
      <c r="N97" s="18" t="s">
        <v>40</v>
      </c>
      <c r="O97" s="18" t="s">
        <v>41</v>
      </c>
      <c r="P97" s="18" t="s">
        <v>52</v>
      </c>
    </row>
    <row r="98" spans="1:16" s="4" customFormat="1" ht="15.65" customHeight="1" x14ac:dyDescent="0.35">
      <c r="A98" s="1"/>
      <c r="B98" s="7">
        <v>92</v>
      </c>
      <c r="C98" s="17" t="s">
        <v>716</v>
      </c>
      <c r="D98" s="18" t="s">
        <v>438</v>
      </c>
      <c r="E98" s="18"/>
      <c r="F98" s="8" t="s">
        <v>737</v>
      </c>
      <c r="G98" s="8" t="s">
        <v>734</v>
      </c>
      <c r="H98" s="59" t="s">
        <v>117</v>
      </c>
      <c r="I98" s="19">
        <v>100</v>
      </c>
      <c r="J98" s="26" t="s">
        <v>389</v>
      </c>
      <c r="K98" s="8" t="s">
        <v>439</v>
      </c>
      <c r="L98" s="18" t="s">
        <v>60</v>
      </c>
      <c r="M98" s="8" t="s">
        <v>417</v>
      </c>
      <c r="N98" s="18" t="s">
        <v>40</v>
      </c>
      <c r="O98" s="18" t="s">
        <v>41</v>
      </c>
      <c r="P98" s="18" t="s">
        <v>52</v>
      </c>
    </row>
    <row r="99" spans="1:16" s="4" customFormat="1" ht="15.65" customHeight="1" x14ac:dyDescent="0.35">
      <c r="A99" s="1"/>
      <c r="B99" s="7">
        <v>93</v>
      </c>
      <c r="C99" s="17" t="s">
        <v>717</v>
      </c>
      <c r="D99" s="18" t="s">
        <v>440</v>
      </c>
      <c r="E99" s="18"/>
      <c r="F99" s="8" t="s">
        <v>737</v>
      </c>
      <c r="G99" s="8" t="s">
        <v>734</v>
      </c>
      <c r="H99" s="59" t="s">
        <v>117</v>
      </c>
      <c r="I99" s="19">
        <v>100</v>
      </c>
      <c r="J99" s="50" t="s">
        <v>389</v>
      </c>
      <c r="K99" s="8" t="s">
        <v>441</v>
      </c>
      <c r="L99" s="18" t="s">
        <v>60</v>
      </c>
      <c r="M99" s="8" t="s">
        <v>417</v>
      </c>
      <c r="N99" s="18" t="s">
        <v>40</v>
      </c>
      <c r="O99" s="18" t="s">
        <v>41</v>
      </c>
      <c r="P99" s="18" t="s">
        <v>52</v>
      </c>
    </row>
    <row r="100" spans="1:16" s="4" customFormat="1" ht="15.65" customHeight="1" x14ac:dyDescent="0.35">
      <c r="A100" s="1"/>
      <c r="B100" s="7">
        <v>94</v>
      </c>
      <c r="C100" s="17" t="s">
        <v>718</v>
      </c>
      <c r="D100" s="18" t="s">
        <v>442</v>
      </c>
      <c r="E100" s="18"/>
      <c r="F100" s="8" t="s">
        <v>737</v>
      </c>
      <c r="G100" s="8" t="s">
        <v>734</v>
      </c>
      <c r="H100" s="59">
        <v>87</v>
      </c>
      <c r="I100" s="19">
        <v>100</v>
      </c>
      <c r="J100" s="26" t="s">
        <v>389</v>
      </c>
      <c r="K100" s="8" t="s">
        <v>443</v>
      </c>
      <c r="L100" s="18" t="s">
        <v>60</v>
      </c>
      <c r="M100" s="18" t="s">
        <v>417</v>
      </c>
      <c r="N100" s="18" t="s">
        <v>40</v>
      </c>
      <c r="O100" s="18" t="s">
        <v>41</v>
      </c>
      <c r="P100" s="18" t="s">
        <v>52</v>
      </c>
    </row>
    <row r="101" spans="1:16" s="4" customFormat="1" ht="15.65" customHeight="1" x14ac:dyDescent="0.35">
      <c r="A101" s="1"/>
      <c r="B101" s="7">
        <v>95</v>
      </c>
      <c r="C101" s="17" t="s">
        <v>719</v>
      </c>
      <c r="D101" s="18" t="s">
        <v>444</v>
      </c>
      <c r="E101" s="18"/>
      <c r="F101" s="8" t="s">
        <v>737</v>
      </c>
      <c r="G101" s="8" t="s">
        <v>735</v>
      </c>
      <c r="H101" s="59">
        <v>89</v>
      </c>
      <c r="I101" s="19">
        <v>100</v>
      </c>
      <c r="J101" s="50" t="s">
        <v>389</v>
      </c>
      <c r="K101" s="8" t="s">
        <v>445</v>
      </c>
      <c r="L101" s="18" t="s">
        <v>60</v>
      </c>
      <c r="M101" s="18" t="s">
        <v>417</v>
      </c>
      <c r="N101" s="18" t="s">
        <v>40</v>
      </c>
      <c r="O101" s="18" t="s">
        <v>41</v>
      </c>
      <c r="P101" s="18" t="s">
        <v>52</v>
      </c>
    </row>
    <row r="102" spans="1:16" s="4" customFormat="1" ht="15.65" customHeight="1" x14ac:dyDescent="0.35">
      <c r="A102" s="1"/>
      <c r="B102" s="2"/>
      <c r="C102" s="2"/>
      <c r="D102" s="2"/>
      <c r="E102" s="3"/>
      <c r="F102" s="3"/>
      <c r="G102" s="2"/>
      <c r="H102" s="57"/>
      <c r="I102" s="2"/>
      <c r="J102" s="2"/>
      <c r="K102" s="2"/>
      <c r="L102" s="2"/>
      <c r="M102" s="2"/>
      <c r="N102" s="2"/>
      <c r="O102" s="3"/>
      <c r="P102" s="3"/>
    </row>
    <row r="103" spans="1:16" s="4" customFormat="1" ht="15.65" customHeight="1" x14ac:dyDescent="0.35">
      <c r="A103" s="1"/>
      <c r="B103" s="2"/>
      <c r="C103" s="2"/>
      <c r="D103" s="2"/>
      <c r="E103" s="3"/>
      <c r="F103" s="3"/>
      <c r="G103" s="2"/>
      <c r="H103" s="57"/>
      <c r="I103" s="2"/>
      <c r="J103" s="2"/>
      <c r="K103" s="2"/>
      <c r="L103" s="2"/>
      <c r="M103" s="2"/>
      <c r="N103" s="2"/>
      <c r="O103" s="3"/>
      <c r="P103" s="3"/>
    </row>
    <row r="104" spans="1:16" s="4" customFormat="1" ht="15.65" customHeight="1" x14ac:dyDescent="0.35">
      <c r="A104" s="1"/>
      <c r="B104" s="2"/>
      <c r="C104" s="2"/>
      <c r="D104" s="2"/>
      <c r="E104" s="3"/>
      <c r="F104" s="3"/>
      <c r="G104" s="2"/>
      <c r="H104" s="57"/>
      <c r="I104" s="2"/>
      <c r="J104" s="2"/>
      <c r="K104" s="2"/>
      <c r="L104" s="2"/>
      <c r="M104" s="2"/>
      <c r="N104" s="2"/>
      <c r="O104" s="3"/>
      <c r="P104" s="3"/>
    </row>
    <row r="105" spans="1:16" s="4" customFormat="1" ht="15.65" customHeight="1" x14ac:dyDescent="0.35">
      <c r="A105" s="1"/>
      <c r="B105" s="2"/>
      <c r="C105" s="2"/>
      <c r="D105" s="2"/>
      <c r="E105" s="3"/>
      <c r="F105" s="3"/>
      <c r="G105" s="2"/>
      <c r="H105" s="57"/>
      <c r="I105" s="2"/>
      <c r="J105" s="2"/>
      <c r="K105" s="2"/>
      <c r="L105" s="2"/>
      <c r="M105" s="2"/>
      <c r="N105" s="2"/>
      <c r="O105" s="3"/>
      <c r="P105" s="3"/>
    </row>
    <row r="106" spans="1:16" s="4" customFormat="1" ht="15.65" customHeight="1" x14ac:dyDescent="0.35">
      <c r="A106" s="29"/>
      <c r="B106" s="2"/>
      <c r="C106" s="2"/>
      <c r="D106" s="2"/>
      <c r="E106" s="3"/>
      <c r="F106" s="3"/>
      <c r="G106" s="2"/>
      <c r="H106" s="57"/>
      <c r="I106" s="2"/>
      <c r="J106" s="2"/>
      <c r="K106" s="2"/>
      <c r="L106" s="2"/>
      <c r="M106" s="2"/>
      <c r="N106" s="2"/>
      <c r="O106" s="3"/>
      <c r="P106" s="3"/>
    </row>
    <row r="107" spans="1:16" s="4" customFormat="1" ht="15.65" customHeight="1" x14ac:dyDescent="0.35">
      <c r="A107" s="29"/>
      <c r="B107" s="2"/>
      <c r="C107" s="2"/>
      <c r="D107" s="2"/>
      <c r="E107" s="3"/>
      <c r="F107" s="3"/>
      <c r="G107" s="2"/>
      <c r="H107" s="57"/>
      <c r="I107" s="2"/>
      <c r="J107" s="2"/>
      <c r="K107" s="2"/>
      <c r="L107" s="2"/>
      <c r="M107" s="2"/>
      <c r="N107" s="2"/>
      <c r="O107" s="3"/>
      <c r="P107" s="3"/>
    </row>
    <row r="108" spans="1:16" s="4" customFormat="1" ht="15.65" customHeight="1" x14ac:dyDescent="0.35">
      <c r="A108" s="29"/>
      <c r="B108" s="2"/>
      <c r="C108" s="2"/>
      <c r="D108" s="2"/>
      <c r="E108" s="3"/>
      <c r="F108" s="3"/>
      <c r="G108" s="2"/>
      <c r="H108" s="57"/>
      <c r="I108" s="2"/>
      <c r="J108" s="2"/>
      <c r="K108" s="2"/>
      <c r="L108" s="2"/>
      <c r="M108" s="2"/>
      <c r="N108" s="2"/>
      <c r="O108" s="3"/>
      <c r="P108" s="3"/>
    </row>
    <row r="109" spans="1:16" s="4" customFormat="1" ht="15.65" customHeight="1" x14ac:dyDescent="0.35">
      <c r="A109" s="29"/>
      <c r="B109" s="2"/>
      <c r="C109" s="2"/>
      <c r="D109" s="2"/>
      <c r="E109" s="3"/>
      <c r="F109" s="3"/>
      <c r="G109" s="2"/>
      <c r="H109" s="57"/>
      <c r="I109" s="2"/>
      <c r="J109" s="2"/>
      <c r="K109" s="2"/>
      <c r="L109" s="2"/>
      <c r="M109" s="2"/>
      <c r="N109" s="2"/>
      <c r="O109" s="3"/>
      <c r="P109" s="3"/>
    </row>
    <row r="110" spans="1:16" s="4" customFormat="1" ht="15.65" customHeight="1" x14ac:dyDescent="0.35">
      <c r="A110" s="29"/>
      <c r="B110" s="2"/>
      <c r="C110" s="2"/>
      <c r="D110" s="2"/>
      <c r="E110" s="3"/>
      <c r="F110" s="3"/>
      <c r="G110" s="2"/>
      <c r="H110" s="57"/>
      <c r="I110" s="2"/>
      <c r="J110" s="2"/>
      <c r="K110" s="2"/>
      <c r="L110" s="2"/>
      <c r="M110" s="2"/>
      <c r="N110" s="2"/>
      <c r="O110" s="3"/>
      <c r="P110" s="3"/>
    </row>
    <row r="111" spans="1:16" s="4" customFormat="1" ht="15.65" customHeight="1" x14ac:dyDescent="0.35">
      <c r="A111" s="29"/>
      <c r="B111" s="2"/>
      <c r="C111" s="2"/>
      <c r="D111" s="2"/>
      <c r="E111" s="3"/>
      <c r="F111" s="3"/>
      <c r="G111" s="2"/>
      <c r="H111" s="57"/>
      <c r="I111" s="2"/>
      <c r="J111" s="2"/>
      <c r="K111" s="2"/>
      <c r="L111" s="2"/>
      <c r="M111" s="2"/>
      <c r="N111" s="2"/>
      <c r="O111" s="3"/>
      <c r="P111" s="3"/>
    </row>
    <row r="112" spans="1:16" s="4" customFormat="1" ht="15.65" customHeight="1" x14ac:dyDescent="0.35">
      <c r="A112" s="29"/>
      <c r="B112" s="2"/>
      <c r="C112" s="2"/>
      <c r="D112" s="2"/>
      <c r="E112" s="3"/>
      <c r="F112" s="3"/>
      <c r="G112" s="2"/>
      <c r="H112" s="57"/>
      <c r="I112" s="2"/>
      <c r="J112" s="2"/>
      <c r="K112" s="2"/>
      <c r="L112" s="2"/>
      <c r="M112" s="2"/>
      <c r="N112" s="2"/>
      <c r="O112" s="3"/>
      <c r="P112" s="3"/>
    </row>
    <row r="113" spans="1:16" s="4" customFormat="1" ht="15.65" customHeight="1" x14ac:dyDescent="0.35">
      <c r="A113" s="29"/>
      <c r="B113" s="2"/>
      <c r="C113" s="2"/>
      <c r="D113" s="2"/>
      <c r="E113" s="3"/>
      <c r="F113" s="3"/>
      <c r="G113" s="2"/>
      <c r="H113" s="57"/>
      <c r="I113" s="2"/>
      <c r="J113" s="2"/>
      <c r="K113" s="2"/>
      <c r="L113" s="2"/>
      <c r="M113" s="2"/>
      <c r="N113" s="2"/>
      <c r="O113" s="3"/>
      <c r="P113" s="3"/>
    </row>
    <row r="114" spans="1:16" s="4" customFormat="1" ht="15.65" customHeight="1" x14ac:dyDescent="0.35">
      <c r="A114" s="29"/>
      <c r="B114" s="2"/>
      <c r="C114" s="2"/>
      <c r="D114" s="2"/>
      <c r="E114" s="3"/>
      <c r="F114" s="3"/>
      <c r="G114" s="2"/>
      <c r="H114" s="57"/>
      <c r="I114" s="2"/>
      <c r="J114" s="2"/>
      <c r="K114" s="2"/>
      <c r="L114" s="2"/>
      <c r="M114" s="2"/>
      <c r="N114" s="2"/>
      <c r="O114" s="3"/>
      <c r="P114" s="3"/>
    </row>
    <row r="115" spans="1:16" s="4" customFormat="1" ht="15.65" customHeight="1" x14ac:dyDescent="0.35">
      <c r="A115" s="29"/>
      <c r="B115" s="2"/>
      <c r="C115" s="2"/>
      <c r="D115" s="2"/>
      <c r="E115" s="3"/>
      <c r="F115" s="3"/>
      <c r="G115" s="2"/>
      <c r="H115" s="57"/>
      <c r="I115" s="2"/>
      <c r="J115" s="2"/>
      <c r="K115" s="2"/>
      <c r="L115" s="2"/>
      <c r="M115" s="2"/>
      <c r="N115" s="2"/>
      <c r="O115" s="3"/>
      <c r="P115" s="3"/>
    </row>
    <row r="116" spans="1:16" s="4" customFormat="1" ht="15.65" customHeight="1" x14ac:dyDescent="0.35">
      <c r="A116" s="29"/>
      <c r="B116" s="2"/>
      <c r="C116" s="2"/>
      <c r="D116" s="2"/>
      <c r="E116" s="3"/>
      <c r="F116" s="3"/>
      <c r="G116" s="2"/>
      <c r="H116" s="57"/>
      <c r="I116" s="2"/>
      <c r="J116" s="2"/>
      <c r="K116" s="2"/>
      <c r="L116" s="2"/>
      <c r="M116" s="2"/>
      <c r="N116" s="2"/>
      <c r="O116" s="3"/>
      <c r="P116" s="3"/>
    </row>
    <row r="117" spans="1:16" s="4" customFormat="1" ht="15.65" customHeight="1" x14ac:dyDescent="0.35">
      <c r="A117" s="29"/>
      <c r="B117" s="2"/>
      <c r="C117" s="2"/>
      <c r="D117" s="2"/>
      <c r="E117" s="3"/>
      <c r="F117" s="3"/>
      <c r="G117" s="2"/>
      <c r="H117" s="57"/>
      <c r="I117" s="2"/>
      <c r="J117" s="2"/>
      <c r="K117" s="2"/>
      <c r="L117" s="2"/>
      <c r="M117" s="2"/>
      <c r="N117" s="2"/>
      <c r="O117" s="3"/>
      <c r="P117" s="3"/>
    </row>
    <row r="118" spans="1:16" s="4" customFormat="1" ht="15.65" customHeight="1" x14ac:dyDescent="0.35">
      <c r="A118" s="29"/>
      <c r="B118" s="2"/>
      <c r="C118" s="2"/>
      <c r="D118" s="2"/>
      <c r="E118" s="3"/>
      <c r="F118" s="3"/>
      <c r="G118" s="2"/>
      <c r="H118" s="57"/>
      <c r="I118" s="2"/>
      <c r="J118" s="2"/>
      <c r="K118" s="2"/>
      <c r="L118" s="2"/>
      <c r="M118" s="2"/>
      <c r="N118" s="2"/>
      <c r="O118" s="3"/>
      <c r="P118" s="3"/>
    </row>
    <row r="119" spans="1:16" s="4" customFormat="1" ht="15.65" customHeight="1" x14ac:dyDescent="0.35">
      <c r="A119" s="29"/>
      <c r="B119" s="2"/>
      <c r="C119" s="2"/>
      <c r="D119" s="2"/>
      <c r="E119" s="3"/>
      <c r="F119" s="3"/>
      <c r="G119" s="2"/>
      <c r="H119" s="57"/>
      <c r="I119" s="2"/>
      <c r="J119" s="2"/>
      <c r="K119" s="2"/>
      <c r="L119" s="2"/>
      <c r="M119" s="2"/>
      <c r="N119" s="2"/>
      <c r="O119" s="3"/>
      <c r="P119" s="3"/>
    </row>
    <row r="120" spans="1:16" s="4" customFormat="1" ht="15.65" customHeight="1" x14ac:dyDescent="0.35">
      <c r="A120" s="29"/>
      <c r="B120" s="2"/>
      <c r="C120" s="2"/>
      <c r="D120" s="2"/>
      <c r="E120" s="3"/>
      <c r="F120" s="3"/>
      <c r="G120" s="2"/>
      <c r="H120" s="57"/>
      <c r="I120" s="2"/>
      <c r="J120" s="2"/>
      <c r="K120" s="2"/>
      <c r="L120" s="2"/>
      <c r="M120" s="2"/>
      <c r="N120" s="2"/>
      <c r="O120" s="3"/>
      <c r="P120" s="3"/>
    </row>
    <row r="121" spans="1:16" s="4" customFormat="1" ht="15.65" customHeight="1" x14ac:dyDescent="0.35">
      <c r="A121" s="29"/>
      <c r="B121" s="2"/>
      <c r="C121" s="2"/>
      <c r="D121" s="2"/>
      <c r="E121" s="3"/>
      <c r="F121" s="3"/>
      <c r="G121" s="2"/>
      <c r="H121" s="57"/>
      <c r="I121" s="2"/>
      <c r="J121" s="2"/>
      <c r="K121" s="2"/>
      <c r="L121" s="2"/>
      <c r="M121" s="2"/>
      <c r="N121" s="2"/>
      <c r="O121" s="3"/>
      <c r="P121" s="3"/>
    </row>
    <row r="122" spans="1:16" s="4" customFormat="1" ht="15.65" customHeight="1" x14ac:dyDescent="0.35">
      <c r="A122" s="29"/>
      <c r="B122" s="2"/>
      <c r="C122" s="2"/>
      <c r="D122" s="2"/>
      <c r="E122" s="3"/>
      <c r="F122" s="3"/>
      <c r="G122" s="2"/>
      <c r="H122" s="57"/>
      <c r="I122" s="2"/>
      <c r="J122" s="2"/>
      <c r="K122" s="2"/>
      <c r="L122" s="2"/>
      <c r="M122" s="2"/>
      <c r="N122" s="2"/>
      <c r="O122" s="3"/>
      <c r="P122" s="3"/>
    </row>
    <row r="123" spans="1:16" s="4" customFormat="1" ht="15.65" customHeight="1" x14ac:dyDescent="0.35">
      <c r="A123" s="29"/>
      <c r="B123" s="2"/>
      <c r="C123" s="2"/>
      <c r="D123" s="2"/>
      <c r="E123" s="3"/>
      <c r="F123" s="3"/>
      <c r="G123" s="2"/>
      <c r="H123" s="57"/>
      <c r="I123" s="2"/>
      <c r="J123" s="2"/>
      <c r="K123" s="2"/>
      <c r="L123" s="2"/>
      <c r="M123" s="2"/>
      <c r="N123" s="2"/>
      <c r="O123" s="3"/>
      <c r="P123" s="3"/>
    </row>
    <row r="124" spans="1:16" s="4" customFormat="1" ht="15.65" customHeight="1" x14ac:dyDescent="0.35">
      <c r="A124" s="29"/>
      <c r="B124" s="2"/>
      <c r="C124" s="2"/>
      <c r="D124" s="2"/>
      <c r="E124" s="3"/>
      <c r="F124" s="3"/>
      <c r="G124" s="2"/>
      <c r="H124" s="57"/>
      <c r="I124" s="2"/>
      <c r="J124" s="2"/>
      <c r="K124" s="2"/>
      <c r="L124" s="2"/>
      <c r="M124" s="2"/>
      <c r="N124" s="2"/>
      <c r="O124" s="3"/>
      <c r="P124" s="3"/>
    </row>
    <row r="125" spans="1:16" s="4" customFormat="1" ht="15.65" customHeight="1" x14ac:dyDescent="0.35">
      <c r="A125" s="29"/>
      <c r="B125" s="2"/>
      <c r="C125" s="2"/>
      <c r="D125" s="2"/>
      <c r="E125" s="3"/>
      <c r="F125" s="3"/>
      <c r="G125" s="2"/>
      <c r="H125" s="57"/>
      <c r="I125" s="2"/>
      <c r="J125" s="2"/>
      <c r="K125" s="2"/>
      <c r="L125" s="2"/>
      <c r="M125" s="2"/>
      <c r="N125" s="2"/>
      <c r="O125" s="3"/>
      <c r="P125" s="3"/>
    </row>
    <row r="126" spans="1:16" s="4" customFormat="1" ht="15.65" customHeight="1" x14ac:dyDescent="0.35">
      <c r="A126" s="29"/>
      <c r="B126" s="2"/>
      <c r="C126" s="2"/>
      <c r="D126" s="2"/>
      <c r="E126" s="3"/>
      <c r="F126" s="3"/>
      <c r="G126" s="2"/>
      <c r="H126" s="57"/>
      <c r="I126" s="2"/>
      <c r="J126" s="2"/>
      <c r="K126" s="2"/>
      <c r="L126" s="2"/>
      <c r="M126" s="2"/>
      <c r="N126" s="2"/>
      <c r="O126" s="3"/>
      <c r="P126" s="3"/>
    </row>
    <row r="127" spans="1:16" s="4" customFormat="1" ht="15.65" customHeight="1" x14ac:dyDescent="0.35">
      <c r="A127" s="29"/>
      <c r="B127" s="2"/>
      <c r="C127" s="2"/>
      <c r="D127" s="2"/>
      <c r="E127" s="3"/>
      <c r="F127" s="3"/>
      <c r="G127" s="2"/>
      <c r="H127" s="57"/>
      <c r="I127" s="2"/>
      <c r="J127" s="2"/>
      <c r="K127" s="2"/>
      <c r="L127" s="2"/>
      <c r="M127" s="2"/>
      <c r="N127" s="2"/>
      <c r="O127" s="3"/>
      <c r="P127" s="3"/>
    </row>
    <row r="128" spans="1:16" s="4" customFormat="1" ht="15.65" customHeight="1" x14ac:dyDescent="0.35">
      <c r="A128" s="29"/>
      <c r="B128" s="2"/>
      <c r="C128" s="2"/>
      <c r="D128" s="2"/>
      <c r="E128" s="3"/>
      <c r="F128" s="3"/>
      <c r="G128" s="2"/>
      <c r="H128" s="57"/>
      <c r="I128" s="2"/>
      <c r="J128" s="2"/>
      <c r="K128" s="2"/>
      <c r="L128" s="2"/>
      <c r="M128" s="2"/>
      <c r="N128" s="2"/>
      <c r="O128" s="3"/>
      <c r="P128" s="3"/>
    </row>
    <row r="129" spans="1:16" s="4" customFormat="1" ht="15.65" customHeight="1" x14ac:dyDescent="0.35">
      <c r="A129" s="29"/>
      <c r="B129" s="2"/>
      <c r="C129" s="2"/>
      <c r="D129" s="2"/>
      <c r="E129" s="3"/>
      <c r="F129" s="3"/>
      <c r="G129" s="2"/>
      <c r="H129" s="57"/>
      <c r="I129" s="2"/>
      <c r="J129" s="2"/>
      <c r="K129" s="2"/>
      <c r="L129" s="2"/>
      <c r="M129" s="2"/>
      <c r="N129" s="2"/>
      <c r="O129" s="3"/>
      <c r="P129" s="3"/>
    </row>
    <row r="130" spans="1:16" s="4" customFormat="1" ht="15.65" customHeight="1" x14ac:dyDescent="0.35">
      <c r="A130" s="29"/>
      <c r="B130" s="2"/>
      <c r="C130" s="2"/>
      <c r="D130" s="2"/>
      <c r="E130" s="3"/>
      <c r="F130" s="3"/>
      <c r="G130" s="2"/>
      <c r="H130" s="57"/>
      <c r="I130" s="2"/>
      <c r="J130" s="2"/>
      <c r="K130" s="2"/>
      <c r="L130" s="2"/>
      <c r="M130" s="2"/>
      <c r="N130" s="2"/>
      <c r="O130" s="3"/>
      <c r="P130" s="3"/>
    </row>
    <row r="131" spans="1:16" s="4" customFormat="1" ht="15.65" customHeight="1" x14ac:dyDescent="0.35">
      <c r="A131" s="29"/>
      <c r="B131" s="2"/>
      <c r="C131" s="2"/>
      <c r="D131" s="2"/>
      <c r="E131" s="3"/>
      <c r="F131" s="3"/>
      <c r="G131" s="2"/>
      <c r="H131" s="57"/>
      <c r="I131" s="2"/>
      <c r="J131" s="2"/>
      <c r="K131" s="2"/>
      <c r="L131" s="2"/>
      <c r="M131" s="2"/>
      <c r="N131" s="2"/>
      <c r="O131" s="3"/>
      <c r="P131" s="3"/>
    </row>
    <row r="132" spans="1:16" s="4" customFormat="1" ht="15.65" customHeight="1" x14ac:dyDescent="0.35">
      <c r="A132" s="29"/>
      <c r="B132" s="2"/>
      <c r="C132" s="2"/>
      <c r="D132" s="2"/>
      <c r="E132" s="3"/>
      <c r="F132" s="3"/>
      <c r="G132" s="2"/>
      <c r="H132" s="57"/>
      <c r="I132" s="2"/>
      <c r="J132" s="2"/>
      <c r="K132" s="2"/>
      <c r="L132" s="2"/>
      <c r="M132" s="2"/>
      <c r="N132" s="2"/>
      <c r="O132" s="3"/>
      <c r="P132" s="3"/>
    </row>
    <row r="133" spans="1:16" s="4" customFormat="1" ht="15.65" customHeight="1" x14ac:dyDescent="0.35">
      <c r="A133" s="29"/>
      <c r="B133" s="2"/>
      <c r="C133" s="2"/>
      <c r="D133" s="2"/>
      <c r="E133" s="3"/>
      <c r="F133" s="3"/>
      <c r="G133" s="2"/>
      <c r="H133" s="57"/>
      <c r="I133" s="2"/>
      <c r="J133" s="2"/>
      <c r="K133" s="2"/>
      <c r="L133" s="2"/>
      <c r="M133" s="2"/>
      <c r="N133" s="2"/>
      <c r="O133" s="3"/>
      <c r="P133" s="3"/>
    </row>
    <row r="134" spans="1:16" s="4" customFormat="1" ht="15.65" customHeight="1" x14ac:dyDescent="0.35">
      <c r="A134" s="29"/>
      <c r="B134" s="2"/>
      <c r="C134" s="2"/>
      <c r="D134" s="2"/>
      <c r="E134" s="3"/>
      <c r="F134" s="3"/>
      <c r="G134" s="2"/>
      <c r="H134" s="57"/>
      <c r="I134" s="2"/>
      <c r="J134" s="2"/>
      <c r="K134" s="2"/>
      <c r="L134" s="2"/>
      <c r="M134" s="2"/>
      <c r="N134" s="2"/>
      <c r="O134" s="3"/>
      <c r="P134" s="3"/>
    </row>
    <row r="135" spans="1:16" s="4" customFormat="1" ht="15.65" customHeight="1" x14ac:dyDescent="0.35">
      <c r="A135" s="29"/>
      <c r="B135" s="2"/>
      <c r="C135" s="2"/>
      <c r="D135" s="2"/>
      <c r="E135" s="3"/>
      <c r="F135" s="3"/>
      <c r="G135" s="2"/>
      <c r="H135" s="57"/>
      <c r="I135" s="2"/>
      <c r="J135" s="2"/>
      <c r="K135" s="2"/>
      <c r="L135" s="2"/>
      <c r="M135" s="2"/>
      <c r="N135" s="2"/>
      <c r="O135" s="3"/>
      <c r="P135" s="3"/>
    </row>
    <row r="136" spans="1:16" s="4" customFormat="1" ht="15.65" customHeight="1" x14ac:dyDescent="0.35">
      <c r="A136" s="29"/>
      <c r="B136" s="2"/>
      <c r="C136" s="2"/>
      <c r="D136" s="2"/>
      <c r="E136" s="3"/>
      <c r="F136" s="3"/>
      <c r="G136" s="2"/>
      <c r="H136" s="57"/>
      <c r="I136" s="2"/>
      <c r="J136" s="2"/>
      <c r="K136" s="2"/>
      <c r="L136" s="2"/>
      <c r="M136" s="2"/>
      <c r="N136" s="2"/>
      <c r="O136" s="3"/>
      <c r="P136" s="3"/>
    </row>
  </sheetData>
  <sheetProtection formatColumns="0" autoFilter="0"/>
  <phoneticPr fontId="14" type="noConversion"/>
  <conditionalFormatting sqref="B7:B101">
    <cfRule type="duplicateValues" dxfId="6" priority="39"/>
  </conditionalFormatting>
  <conditionalFormatting sqref="C7:C101">
    <cfRule type="duplicateValues" dxfId="5" priority="40"/>
  </conditionalFormatting>
  <dataValidations count="2">
    <dataValidation type="decimal" allowBlank="1" showInputMessage="1" showErrorMessage="1" errorTitle="Needs to be a number" sqref="I7:I101" xr:uid="{5F82C1FE-6B64-4839-AC1F-D93C111459FD}">
      <formula1>0</formula1>
      <formula2>99999999999</formula2>
    </dataValidation>
    <dataValidation type="list" allowBlank="1" showInputMessage="1" showErrorMessage="1" sqref="P7:P101" xr:uid="{5ADA09FF-BE4F-4E5C-B0DC-D24149F67EF0}">
      <formula1>"Input,Calculated"</formula1>
    </dataValidation>
  </dataValidations>
  <pageMargins left="0.70866141732283472" right="0.70866141732283472" top="0.74803149606299213" bottom="0.74803149606299213" header="0.31496062992125984" footer="0.31496062992125984"/>
  <pageSetup paperSize="9" scale="35" fitToHeight="0" orientation="landscape" r:id="rId1"/>
  <headerFooter>
    <oddHeader>&amp;R&amp;D</oddHeader>
    <oddFooter>&amp;L&amp;F&amp;C&amp;A&amp;RPage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203F9-246D-49A3-BE87-4015F3A290B8}">
  <sheetPr>
    <tabColor rgb="FFDE1C27"/>
    <pageSetUpPr fitToPage="1"/>
  </sheetPr>
  <dimension ref="A1:AB31"/>
  <sheetViews>
    <sheetView showGridLines="0" topLeftCell="H1" zoomScale="80" zoomScaleNormal="80" workbookViewId="0">
      <pane ySplit="4" topLeftCell="A11" activePane="bottomLeft" state="frozen"/>
      <selection pane="bottomLeft" activeCell="X9" sqref="X9"/>
    </sheetView>
  </sheetViews>
  <sheetFormatPr defaultRowHeight="14.5" x14ac:dyDescent="0.35"/>
  <cols>
    <col min="1" max="1" width="5.1796875" customWidth="1"/>
    <col min="2" max="2" width="8.7265625" style="61"/>
    <col min="3" max="3" width="11.36328125" customWidth="1"/>
    <col min="4" max="4" width="8.7265625" style="61"/>
    <col min="6" max="6" width="8.7265625" style="61"/>
    <col min="7" max="7" width="13.81640625" customWidth="1"/>
    <col min="23" max="28" width="12.1796875" customWidth="1"/>
  </cols>
  <sheetData>
    <row r="1" spans="1:28" s="112" customFormat="1" x14ac:dyDescent="0.35">
      <c r="A1" s="108"/>
      <c r="B1" s="108"/>
      <c r="C1" s="108"/>
      <c r="D1" s="108"/>
      <c r="E1" s="109"/>
      <c r="F1" s="109"/>
      <c r="G1" s="108"/>
      <c r="H1" s="110"/>
      <c r="I1" s="108"/>
      <c r="J1" s="108"/>
      <c r="K1" s="111"/>
      <c r="L1" s="111"/>
      <c r="M1" s="111"/>
    </row>
    <row r="2" spans="1:28" s="112" customFormat="1" ht="18.5" x14ac:dyDescent="0.35">
      <c r="A2" s="108"/>
      <c r="B2" s="113" t="s">
        <v>743</v>
      </c>
      <c r="C2" s="108"/>
      <c r="D2" s="108"/>
      <c r="E2" s="114"/>
      <c r="F2" s="115"/>
      <c r="G2" s="108"/>
      <c r="H2" s="110"/>
      <c r="I2" s="113"/>
      <c r="J2" s="108"/>
      <c r="K2" s="111"/>
      <c r="L2" s="111"/>
      <c r="M2" s="111"/>
    </row>
    <row r="3" spans="1:28" s="112" customFormat="1" x14ac:dyDescent="0.35">
      <c r="A3" s="108"/>
      <c r="B3" s="116" t="s">
        <v>738</v>
      </c>
      <c r="C3" s="108"/>
      <c r="D3" s="108"/>
      <c r="E3" s="109"/>
      <c r="F3" s="109"/>
      <c r="G3" s="108"/>
      <c r="H3" s="110"/>
      <c r="I3" s="108"/>
      <c r="J3" s="108"/>
      <c r="K3" s="111"/>
      <c r="L3" s="111"/>
      <c r="M3" s="111"/>
    </row>
    <row r="4" spans="1:28" s="112" customFormat="1" x14ac:dyDescent="0.35">
      <c r="A4" s="108"/>
      <c r="B4" s="116"/>
      <c r="D4" s="117" t="s">
        <v>723</v>
      </c>
      <c r="E4" s="118"/>
      <c r="F4" s="118"/>
      <c r="H4" s="110"/>
      <c r="I4" s="108"/>
      <c r="J4" s="108"/>
      <c r="K4" s="111"/>
      <c r="L4" s="111"/>
      <c r="M4" s="111"/>
    </row>
    <row r="8" spans="1:28" x14ac:dyDescent="0.35">
      <c r="V8" s="64"/>
      <c r="W8" s="65" t="s">
        <v>739</v>
      </c>
      <c r="X8" s="65"/>
      <c r="Y8" s="66" t="s">
        <v>740</v>
      </c>
      <c r="Z8" s="66"/>
      <c r="AA8" s="67" t="s">
        <v>741</v>
      </c>
      <c r="AB8" s="67"/>
    </row>
    <row r="9" spans="1:28" x14ac:dyDescent="0.35">
      <c r="V9" s="142" t="s">
        <v>349</v>
      </c>
      <c r="W9" s="68" t="s">
        <v>547</v>
      </c>
      <c r="X9" s="69">
        <f>_xlfn.XLOOKUP(W9,'Indicator Library'!C:C,'Indicator Library'!H:H,"",0)</f>
        <v>9</v>
      </c>
      <c r="Y9" s="68" t="s">
        <v>714</v>
      </c>
      <c r="Z9" s="69" t="str">
        <f>_xlfn.XLOOKUP(Y9,'Indicator Library'!C:C,'Indicator Library'!H:H,"",0)</f>
        <v/>
      </c>
      <c r="AA9" s="70" t="s">
        <v>550</v>
      </c>
      <c r="AB9" s="71">
        <f>_xlfn.XLOOKUP(AA9,'Indicator Library'!C:C,'Indicator Library'!H:H,"",0)</f>
        <v>90</v>
      </c>
    </row>
    <row r="10" spans="1:28" x14ac:dyDescent="0.35">
      <c r="V10" s="143"/>
      <c r="W10" s="72" t="s">
        <v>549</v>
      </c>
      <c r="X10" s="73">
        <f>_xlfn.XLOOKUP(W10,'Indicator Library'!C:C,'Indicator Library'!H:H,"",0)</f>
        <v>11</v>
      </c>
      <c r="Y10" s="72" t="s">
        <v>545</v>
      </c>
      <c r="Z10" s="73">
        <f>_xlfn.XLOOKUP(Y10,'Indicator Library'!C:C,'Indicator Library'!H:H,"",0)</f>
        <v>1987</v>
      </c>
      <c r="AA10" s="74" t="s">
        <v>552</v>
      </c>
      <c r="AB10" s="75">
        <f>_xlfn.XLOOKUP(AA10,'Indicator Library'!C:C,'Indicator Library'!H:H,"",0)</f>
        <v>78</v>
      </c>
    </row>
    <row r="11" spans="1:28" x14ac:dyDescent="0.35">
      <c r="V11" s="143"/>
      <c r="W11" s="76"/>
      <c r="X11" s="77"/>
      <c r="Y11" s="76"/>
      <c r="Z11" s="77"/>
      <c r="AA11" s="78" t="s">
        <v>553</v>
      </c>
      <c r="AB11" s="79">
        <f>_xlfn.XLOOKUP(AA11,'Indicator Library'!C:C,'Indicator Library'!H:H,"",0)</f>
        <v>71</v>
      </c>
    </row>
    <row r="12" spans="1:28" x14ac:dyDescent="0.35">
      <c r="V12" s="144" t="s">
        <v>728</v>
      </c>
      <c r="W12" s="80" t="s">
        <v>527</v>
      </c>
      <c r="X12" s="81">
        <f>_xlfn.XLOOKUP(W12,'Indicator Library'!C:C,'Indicator Library'!H:H,"",0)</f>
        <v>9</v>
      </c>
      <c r="Y12" s="80" t="s">
        <v>528</v>
      </c>
      <c r="Z12" s="81">
        <f>_xlfn.XLOOKUP(Y12,'Indicator Library'!C:C,'Indicator Library'!H:H,"",0)</f>
        <v>1</v>
      </c>
      <c r="AA12" s="82" t="s">
        <v>530</v>
      </c>
      <c r="AB12" s="83">
        <f>_xlfn.XLOOKUP(AA12,'Indicator Library'!C:C,'Indicator Library'!H:H,"",0)</f>
        <v>48692729</v>
      </c>
    </row>
    <row r="13" spans="1:28" x14ac:dyDescent="0.35">
      <c r="V13" s="144"/>
      <c r="W13" s="84" t="s">
        <v>532</v>
      </c>
      <c r="X13" s="85">
        <f>_xlfn.XLOOKUP(W13,'Indicator Library'!C:C,'Indicator Library'!H:H,"",0)</f>
        <v>8</v>
      </c>
      <c r="Y13" s="84" t="s">
        <v>526</v>
      </c>
      <c r="Z13" s="85">
        <f>_xlfn.XLOOKUP(Y13,'Indicator Library'!C:C,'Indicator Library'!H:H,"",0)</f>
        <v>2</v>
      </c>
      <c r="AA13" s="86" t="s">
        <v>531</v>
      </c>
      <c r="AB13" s="87">
        <f>_xlfn.XLOOKUP(AA13,'Indicator Library'!C:C,'Indicator Library'!H:H,"",0)</f>
        <v>5930832</v>
      </c>
    </row>
    <row r="14" spans="1:28" x14ac:dyDescent="0.35">
      <c r="V14" s="144"/>
      <c r="W14" s="88"/>
      <c r="X14" s="89"/>
      <c r="Y14" s="90" t="s">
        <v>473</v>
      </c>
      <c r="Z14" s="89">
        <f>_xlfn.XLOOKUP(Y14,'Indicator Library'!C:C,'Indicator Library'!H:H,"",0)</f>
        <v>4</v>
      </c>
      <c r="AA14" s="91"/>
      <c r="AB14" s="92"/>
    </row>
    <row r="15" spans="1:28" x14ac:dyDescent="0.35">
      <c r="V15" s="145" t="s">
        <v>45</v>
      </c>
      <c r="W15" s="93" t="s">
        <v>566</v>
      </c>
      <c r="X15" s="94">
        <f>_xlfn.XLOOKUP(W15,'Indicator Library'!C:C,'Indicator Library'!H:H,"",0)</f>
        <v>13</v>
      </c>
      <c r="Y15" s="95" t="s">
        <v>506</v>
      </c>
      <c r="Z15" s="94">
        <f>_xlfn.XLOOKUP(Y15,'Indicator Library'!C:C,'Indicator Library'!H:H,"",0)</f>
        <v>3</v>
      </c>
      <c r="AA15" s="96" t="s">
        <v>565</v>
      </c>
      <c r="AB15" s="97">
        <f>_xlfn.XLOOKUP(AA15,'Indicator Library'!C:C,'Indicator Library'!H:H,"",0)</f>
        <v>392682</v>
      </c>
    </row>
    <row r="16" spans="1:28" x14ac:dyDescent="0.35">
      <c r="V16" s="145"/>
      <c r="W16" s="98" t="s">
        <v>459</v>
      </c>
      <c r="X16" s="99">
        <f>_xlfn.XLOOKUP(W16,'Indicator Library'!C:C,'Indicator Library'!H:H,"",0)</f>
        <v>2518321</v>
      </c>
      <c r="Y16" s="100" t="s">
        <v>513</v>
      </c>
      <c r="Z16" s="101">
        <f>_xlfn.XLOOKUP(Y16,'Indicator Library'!C:C,'Indicator Library'!H:H,"",0)</f>
        <v>6</v>
      </c>
      <c r="AA16" s="102"/>
      <c r="AB16" s="101"/>
    </row>
    <row r="17" spans="3:28" x14ac:dyDescent="0.35">
      <c r="V17" s="145"/>
      <c r="W17" s="98" t="s">
        <v>462</v>
      </c>
      <c r="X17" s="99">
        <f>_xlfn.XLOOKUP(W17,'Indicator Library'!C:C,'Indicator Library'!H:H,"",0)</f>
        <v>385</v>
      </c>
      <c r="Y17" s="98"/>
      <c r="Z17" s="101"/>
      <c r="AA17" s="102"/>
      <c r="AB17" s="101"/>
    </row>
    <row r="18" spans="3:28" x14ac:dyDescent="0.35">
      <c r="V18" s="145"/>
      <c r="W18" s="98" t="s">
        <v>463</v>
      </c>
      <c r="X18" s="99">
        <f>_xlfn.XLOOKUP(W18,'Indicator Library'!C:C,'Indicator Library'!H:H,"",0)</f>
        <v>2224</v>
      </c>
      <c r="Y18" s="98"/>
      <c r="Z18" s="101"/>
      <c r="AA18" s="102"/>
      <c r="AB18" s="101"/>
    </row>
    <row r="19" spans="3:28" x14ac:dyDescent="0.35">
      <c r="V19" s="146"/>
      <c r="W19" s="103" t="s">
        <v>504</v>
      </c>
      <c r="X19" s="104">
        <f>_xlfn.XLOOKUP(W19,'Indicator Library'!C:C,'Indicator Library'!H:H,"",0)</f>
        <v>13</v>
      </c>
      <c r="Y19" s="105"/>
      <c r="Z19" s="106"/>
      <c r="AA19" s="107"/>
      <c r="AB19" s="106"/>
    </row>
    <row r="31" spans="3:28" x14ac:dyDescent="0.35">
      <c r="C31" s="62">
        <f>_xlfn.XLOOKUP(B31,'Indicator Library'!C:C,'Indicator Library'!H:H,"",0)</f>
        <v>0</v>
      </c>
    </row>
  </sheetData>
  <mergeCells count="3">
    <mergeCell ref="V9:V11"/>
    <mergeCell ref="V12:V14"/>
    <mergeCell ref="V15:V19"/>
  </mergeCells>
  <pageMargins left="0.70866141732283472" right="0.70866141732283472" top="0.74803149606299213" bottom="0.74803149606299213" header="0.31496062992125984" footer="0.31496062992125984"/>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D302-82AA-4989-8BA4-1B1C9BDBB29D}">
  <sheetPr>
    <tabColor rgb="FF3A3A3B"/>
    <pageSetUpPr fitToPage="1"/>
  </sheetPr>
  <dimension ref="A1:AA1887"/>
  <sheetViews>
    <sheetView showGridLines="0" zoomScale="87" zoomScaleNormal="130" workbookViewId="0">
      <pane ySplit="6" topLeftCell="A7" activePane="bottomLeft" state="frozen"/>
      <selection pane="bottomLeft" activeCell="B7" sqref="B7:K1887"/>
    </sheetView>
  </sheetViews>
  <sheetFormatPr defaultColWidth="15.1796875" defaultRowHeight="17.149999999999999" customHeight="1" x14ac:dyDescent="0.35"/>
  <cols>
    <col min="1" max="1" width="3.7265625" style="1" customWidth="1"/>
    <col min="2" max="2" width="19.1796875" style="2" customWidth="1"/>
    <col min="3" max="3" width="14.81640625" style="2" bestFit="1" customWidth="1"/>
    <col min="4" max="4" width="20.54296875" style="2" bestFit="1" customWidth="1"/>
    <col min="5" max="5" width="27.453125" style="2" bestFit="1" customWidth="1"/>
    <col min="6" max="6" width="25.26953125" style="2" bestFit="1" customWidth="1"/>
    <col min="7" max="7" width="11.81640625" style="2" bestFit="1" customWidth="1"/>
    <col min="8" max="8" width="15.36328125" style="57" bestFit="1" customWidth="1"/>
    <col min="9" max="9" width="17.6328125" style="3" customWidth="1"/>
    <col min="10" max="10" width="9.90625" style="3" bestFit="1" customWidth="1"/>
    <col min="11" max="11" width="14" style="2" customWidth="1"/>
    <col min="12" max="12" width="32.54296875" style="2" customWidth="1"/>
    <col min="13" max="13" width="15.1796875" style="2" customWidth="1"/>
    <col min="14" max="14" width="61.1796875" style="2" customWidth="1"/>
    <col min="15" max="15" width="21.1796875" style="2" customWidth="1"/>
    <col min="16" max="16" width="18" style="2" customWidth="1"/>
    <col min="17" max="19" width="15.1796875" style="2" customWidth="1"/>
    <col min="20" max="20" width="37.1796875" style="2" customWidth="1"/>
    <col min="21" max="21" width="21.81640625" style="2" customWidth="1"/>
    <col min="22" max="23" width="15.1796875" style="2" customWidth="1"/>
    <col min="24" max="24" width="14.54296875" style="4" customWidth="1" collapsed="1"/>
    <col min="25" max="26" width="14.54296875" style="4" customWidth="1"/>
    <col min="27" max="27" width="16.453125" style="4" customWidth="1"/>
    <col min="28" max="16384" width="15.1796875" style="2"/>
  </cols>
  <sheetData>
    <row r="1" spans="1:13" s="34" customFormat="1" ht="14.5" x14ac:dyDescent="0.35">
      <c r="A1" s="32"/>
      <c r="B1" s="32"/>
      <c r="C1" s="32"/>
      <c r="D1" s="32"/>
      <c r="E1" s="33"/>
      <c r="F1" s="33"/>
      <c r="G1" s="32"/>
      <c r="H1" s="56"/>
      <c r="I1" s="32"/>
      <c r="J1" s="32"/>
      <c r="K1" s="35"/>
      <c r="L1" s="35"/>
      <c r="M1" s="35"/>
    </row>
    <row r="2" spans="1:13" s="34" customFormat="1" ht="18.5" x14ac:dyDescent="0.35">
      <c r="A2" s="32"/>
      <c r="B2" s="36" t="s">
        <v>446</v>
      </c>
      <c r="C2" s="32"/>
      <c r="D2" s="32"/>
      <c r="E2" s="45" t="s">
        <v>448</v>
      </c>
      <c r="F2" s="46">
        <v>46022</v>
      </c>
      <c r="G2" s="32"/>
      <c r="H2" s="56"/>
      <c r="I2" s="36">
        <f>SUBTOTAL(3,_2_Detailed_time_series[Units])</f>
        <v>1832</v>
      </c>
      <c r="J2" s="32" t="s">
        <v>447</v>
      </c>
      <c r="K2" s="35"/>
      <c r="L2" s="35"/>
      <c r="M2" s="35"/>
    </row>
    <row r="3" spans="1:13" s="34" customFormat="1" ht="14.5" x14ac:dyDescent="0.35">
      <c r="A3" s="32"/>
      <c r="B3" s="60" t="s">
        <v>738</v>
      </c>
      <c r="C3" s="32"/>
      <c r="D3" s="32"/>
      <c r="E3" s="33"/>
      <c r="F3" s="33"/>
      <c r="G3" s="32"/>
      <c r="H3" s="56"/>
      <c r="I3" s="32"/>
      <c r="J3" s="32"/>
      <c r="K3" s="35"/>
      <c r="L3" s="35"/>
      <c r="M3" s="35"/>
    </row>
    <row r="4" spans="1:13" s="34" customFormat="1" ht="14.5" x14ac:dyDescent="0.35">
      <c r="A4" s="32"/>
      <c r="B4" s="60" t="s">
        <v>784</v>
      </c>
      <c r="D4" s="47"/>
      <c r="E4" s="48"/>
      <c r="F4" s="48"/>
      <c r="H4" s="56"/>
      <c r="I4" s="32"/>
      <c r="J4" s="32"/>
      <c r="K4" s="35"/>
      <c r="L4" s="35"/>
      <c r="M4" s="35"/>
    </row>
    <row r="5" spans="1:13" ht="17.149999999999999" customHeight="1" x14ac:dyDescent="0.35">
      <c r="B5" s="55" t="s">
        <v>785</v>
      </c>
    </row>
    <row r="6" spans="1:13" ht="14.5" x14ac:dyDescent="0.35">
      <c r="B6" t="s">
        <v>449</v>
      </c>
      <c r="C6" t="s">
        <v>8</v>
      </c>
      <c r="D6" t="s">
        <v>452</v>
      </c>
      <c r="E6" t="s">
        <v>451</v>
      </c>
      <c r="F6" t="s">
        <v>450</v>
      </c>
      <c r="G6" t="s">
        <v>453</v>
      </c>
      <c r="H6" s="63" t="s">
        <v>454</v>
      </c>
      <c r="I6" t="s">
        <v>14</v>
      </c>
      <c r="J6" t="s">
        <v>455</v>
      </c>
      <c r="K6" t="s">
        <v>456</v>
      </c>
    </row>
    <row r="7" spans="1:13" ht="14.5" x14ac:dyDescent="0.35">
      <c r="B7">
        <v>2022</v>
      </c>
      <c r="C7" t="s">
        <v>566</v>
      </c>
      <c r="D7" t="s">
        <v>477</v>
      </c>
      <c r="E7"/>
      <c r="F7" t="s">
        <v>476</v>
      </c>
      <c r="G7" s="44">
        <v>44562</v>
      </c>
      <c r="H7" s="63">
        <v>1</v>
      </c>
      <c r="I7" t="s">
        <v>36</v>
      </c>
      <c r="J7" t="s">
        <v>480</v>
      </c>
      <c r="K7" t="s">
        <v>31</v>
      </c>
    </row>
    <row r="8" spans="1:13" ht="14.5" x14ac:dyDescent="0.35">
      <c r="B8">
        <v>2022</v>
      </c>
      <c r="C8" t="s">
        <v>566</v>
      </c>
      <c r="D8" t="s">
        <v>479</v>
      </c>
      <c r="E8"/>
      <c r="F8" t="s">
        <v>481</v>
      </c>
      <c r="G8" s="44">
        <v>44562</v>
      </c>
      <c r="H8" s="63">
        <v>1</v>
      </c>
      <c r="I8" t="s">
        <v>36</v>
      </c>
      <c r="J8" t="s">
        <v>480</v>
      </c>
      <c r="K8" t="s">
        <v>31</v>
      </c>
    </row>
    <row r="9" spans="1:13" ht="14.5" x14ac:dyDescent="0.35">
      <c r="B9">
        <v>2022</v>
      </c>
      <c r="C9" t="s">
        <v>566</v>
      </c>
      <c r="D9" t="s">
        <v>479</v>
      </c>
      <c r="E9"/>
      <c r="F9" t="s">
        <v>478</v>
      </c>
      <c r="G9" s="44">
        <v>44562</v>
      </c>
      <c r="H9" s="63">
        <v>1</v>
      </c>
      <c r="I9" t="s">
        <v>36</v>
      </c>
      <c r="J9" t="s">
        <v>480</v>
      </c>
      <c r="K9" t="s">
        <v>31</v>
      </c>
    </row>
    <row r="10" spans="1:13" ht="14.5" x14ac:dyDescent="0.35">
      <c r="B10">
        <v>2022</v>
      </c>
      <c r="C10" t="s">
        <v>566</v>
      </c>
      <c r="D10" t="s">
        <v>483</v>
      </c>
      <c r="E10"/>
      <c r="F10" t="s">
        <v>484</v>
      </c>
      <c r="G10" s="44">
        <v>44562</v>
      </c>
      <c r="H10" s="63">
        <v>1</v>
      </c>
      <c r="I10" t="s">
        <v>36</v>
      </c>
      <c r="J10" t="s">
        <v>480</v>
      </c>
      <c r="K10" t="s">
        <v>31</v>
      </c>
    </row>
    <row r="11" spans="1:13" ht="14.5" x14ac:dyDescent="0.35">
      <c r="B11">
        <v>2022</v>
      </c>
      <c r="C11" t="s">
        <v>566</v>
      </c>
      <c r="D11" t="s">
        <v>483</v>
      </c>
      <c r="E11"/>
      <c r="F11" t="s">
        <v>485</v>
      </c>
      <c r="G11" s="44">
        <v>44562</v>
      </c>
      <c r="H11" s="63">
        <v>1</v>
      </c>
      <c r="I11" t="s">
        <v>36</v>
      </c>
      <c r="J11" t="s">
        <v>480</v>
      </c>
      <c r="K11" t="s">
        <v>31</v>
      </c>
    </row>
    <row r="12" spans="1:13" ht="14.5" x14ac:dyDescent="0.35">
      <c r="B12">
        <v>2022</v>
      </c>
      <c r="C12" t="s">
        <v>566</v>
      </c>
      <c r="D12" t="s">
        <v>483</v>
      </c>
      <c r="E12"/>
      <c r="F12" t="s">
        <v>482</v>
      </c>
      <c r="G12" s="44">
        <v>44562</v>
      </c>
      <c r="H12" s="63">
        <v>1</v>
      </c>
      <c r="I12" t="s">
        <v>36</v>
      </c>
      <c r="J12" t="s">
        <v>480</v>
      </c>
      <c r="K12" t="s">
        <v>31</v>
      </c>
    </row>
    <row r="13" spans="1:13" ht="14.5" x14ac:dyDescent="0.35">
      <c r="B13">
        <v>2022</v>
      </c>
      <c r="C13" t="s">
        <v>566</v>
      </c>
      <c r="D13" t="s">
        <v>483</v>
      </c>
      <c r="E13"/>
      <c r="F13" t="s">
        <v>486</v>
      </c>
      <c r="G13" s="44">
        <v>44562</v>
      </c>
      <c r="H13" s="63">
        <v>1</v>
      </c>
      <c r="I13" t="s">
        <v>36</v>
      </c>
      <c r="J13" t="s">
        <v>480</v>
      </c>
      <c r="K13" t="s">
        <v>31</v>
      </c>
    </row>
    <row r="14" spans="1:13" ht="14.5" x14ac:dyDescent="0.35">
      <c r="B14">
        <v>2022</v>
      </c>
      <c r="C14" t="s">
        <v>566</v>
      </c>
      <c r="D14" t="s">
        <v>460</v>
      </c>
      <c r="E14"/>
      <c r="F14" t="s">
        <v>489</v>
      </c>
      <c r="G14" s="44">
        <v>44562</v>
      </c>
      <c r="H14" s="63">
        <v>1</v>
      </c>
      <c r="I14" t="s">
        <v>36</v>
      </c>
      <c r="J14" t="s">
        <v>480</v>
      </c>
      <c r="K14" t="s">
        <v>31</v>
      </c>
    </row>
    <row r="15" spans="1:13" ht="14.5" x14ac:dyDescent="0.35">
      <c r="B15">
        <v>2022</v>
      </c>
      <c r="C15" t="s">
        <v>566</v>
      </c>
      <c r="D15" t="s">
        <v>461</v>
      </c>
      <c r="E15"/>
      <c r="F15" t="s">
        <v>488</v>
      </c>
      <c r="G15" s="44">
        <v>44562</v>
      </c>
      <c r="H15" s="63">
        <v>1</v>
      </c>
      <c r="I15" t="s">
        <v>36</v>
      </c>
      <c r="J15" t="s">
        <v>480</v>
      </c>
      <c r="K15" t="s">
        <v>31</v>
      </c>
    </row>
    <row r="16" spans="1:13" ht="14.5" x14ac:dyDescent="0.35">
      <c r="B16">
        <v>2022</v>
      </c>
      <c r="C16" t="s">
        <v>566</v>
      </c>
      <c r="D16" t="s">
        <v>461</v>
      </c>
      <c r="E16"/>
      <c r="F16" t="s">
        <v>487</v>
      </c>
      <c r="G16" s="44">
        <v>44562</v>
      </c>
      <c r="H16" s="63">
        <v>1</v>
      </c>
      <c r="I16" t="s">
        <v>36</v>
      </c>
      <c r="J16" t="s">
        <v>480</v>
      </c>
      <c r="K16" t="s">
        <v>31</v>
      </c>
    </row>
    <row r="17" spans="2:11" ht="14.5" x14ac:dyDescent="0.35">
      <c r="B17">
        <v>2022</v>
      </c>
      <c r="C17" t="s">
        <v>565</v>
      </c>
      <c r="D17" t="s">
        <v>477</v>
      </c>
      <c r="E17"/>
      <c r="F17" t="s">
        <v>476</v>
      </c>
      <c r="G17" s="44">
        <v>44926</v>
      </c>
      <c r="H17" s="63">
        <v>54923</v>
      </c>
      <c r="I17"/>
      <c r="J17" t="s">
        <v>480</v>
      </c>
      <c r="K17" t="s">
        <v>31</v>
      </c>
    </row>
    <row r="18" spans="2:11" ht="14.5" x14ac:dyDescent="0.35">
      <c r="B18">
        <v>2022</v>
      </c>
      <c r="C18" t="s">
        <v>565</v>
      </c>
      <c r="D18" t="s">
        <v>479</v>
      </c>
      <c r="E18"/>
      <c r="F18" t="s">
        <v>481</v>
      </c>
      <c r="G18" s="44">
        <v>44926</v>
      </c>
      <c r="H18" s="63">
        <v>6777</v>
      </c>
      <c r="I18"/>
      <c r="J18" t="s">
        <v>480</v>
      </c>
      <c r="K18" t="s">
        <v>31</v>
      </c>
    </row>
    <row r="19" spans="2:11" ht="14.5" x14ac:dyDescent="0.35">
      <c r="B19">
        <v>2022</v>
      </c>
      <c r="C19" t="s">
        <v>565</v>
      </c>
      <c r="D19" t="s">
        <v>479</v>
      </c>
      <c r="E19"/>
      <c r="F19" t="s">
        <v>478</v>
      </c>
      <c r="G19" s="44">
        <v>44926</v>
      </c>
      <c r="H19" s="63">
        <v>1930</v>
      </c>
      <c r="I19"/>
      <c r="J19" t="s">
        <v>480</v>
      </c>
      <c r="K19" t="s">
        <v>31</v>
      </c>
    </row>
    <row r="20" spans="2:11" ht="14.5" x14ac:dyDescent="0.35">
      <c r="B20">
        <v>2022</v>
      </c>
      <c r="C20" t="s">
        <v>565</v>
      </c>
      <c r="D20" t="s">
        <v>483</v>
      </c>
      <c r="E20"/>
      <c r="F20" t="s">
        <v>484</v>
      </c>
      <c r="G20" s="44">
        <v>44926</v>
      </c>
      <c r="H20" s="63">
        <v>24032</v>
      </c>
      <c r="I20"/>
      <c r="J20" t="s">
        <v>480</v>
      </c>
      <c r="K20" t="s">
        <v>31</v>
      </c>
    </row>
    <row r="21" spans="2:11" ht="14.5" x14ac:dyDescent="0.35">
      <c r="B21">
        <v>2022</v>
      </c>
      <c r="C21" t="s">
        <v>565</v>
      </c>
      <c r="D21" t="s">
        <v>483</v>
      </c>
      <c r="E21"/>
      <c r="F21" t="s">
        <v>485</v>
      </c>
      <c r="G21" s="44">
        <v>44926</v>
      </c>
      <c r="H21" s="63">
        <v>14671</v>
      </c>
      <c r="I21"/>
      <c r="J21" t="s">
        <v>480</v>
      </c>
      <c r="K21" t="s">
        <v>31</v>
      </c>
    </row>
    <row r="22" spans="2:11" ht="14.5" x14ac:dyDescent="0.35">
      <c r="B22">
        <v>2022</v>
      </c>
      <c r="C22" t="s">
        <v>565</v>
      </c>
      <c r="D22" t="s">
        <v>483</v>
      </c>
      <c r="E22"/>
      <c r="F22" t="s">
        <v>482</v>
      </c>
      <c r="G22" s="44">
        <v>44926</v>
      </c>
      <c r="H22" s="63">
        <v>10557</v>
      </c>
      <c r="I22"/>
      <c r="J22" t="s">
        <v>480</v>
      </c>
      <c r="K22" t="s">
        <v>31</v>
      </c>
    </row>
    <row r="23" spans="2:11" ht="14.5" x14ac:dyDescent="0.35">
      <c r="B23">
        <v>2022</v>
      </c>
      <c r="C23" t="s">
        <v>565</v>
      </c>
      <c r="D23" t="s">
        <v>483</v>
      </c>
      <c r="E23"/>
      <c r="F23" t="s">
        <v>486</v>
      </c>
      <c r="G23" s="44">
        <v>44926</v>
      </c>
      <c r="H23" s="63">
        <v>14977</v>
      </c>
      <c r="I23"/>
      <c r="J23" t="s">
        <v>480</v>
      </c>
      <c r="K23" t="s">
        <v>31</v>
      </c>
    </row>
    <row r="24" spans="2:11" ht="14.5" x14ac:dyDescent="0.35">
      <c r="B24">
        <v>2022</v>
      </c>
      <c r="C24" t="s">
        <v>565</v>
      </c>
      <c r="D24" t="s">
        <v>460</v>
      </c>
      <c r="E24"/>
      <c r="F24" t="s">
        <v>489</v>
      </c>
      <c r="G24" s="44">
        <v>44926</v>
      </c>
      <c r="H24" s="63">
        <v>58296</v>
      </c>
      <c r="I24"/>
      <c r="J24" t="s">
        <v>480</v>
      </c>
      <c r="K24" t="s">
        <v>31</v>
      </c>
    </row>
    <row r="25" spans="2:11" ht="14.5" x14ac:dyDescent="0.35">
      <c r="B25">
        <v>2022</v>
      </c>
      <c r="C25" t="s">
        <v>565</v>
      </c>
      <c r="D25" t="s">
        <v>461</v>
      </c>
      <c r="E25"/>
      <c r="F25" t="s">
        <v>488</v>
      </c>
      <c r="G25" s="44">
        <v>44926</v>
      </c>
      <c r="H25" s="63">
        <v>37069</v>
      </c>
      <c r="I25"/>
      <c r="J25" t="s">
        <v>480</v>
      </c>
      <c r="K25" t="s">
        <v>31</v>
      </c>
    </row>
    <row r="26" spans="2:11" ht="14.5" x14ac:dyDescent="0.35">
      <c r="B26">
        <v>2022</v>
      </c>
      <c r="C26" t="s">
        <v>565</v>
      </c>
      <c r="D26" t="s">
        <v>461</v>
      </c>
      <c r="E26"/>
      <c r="F26" t="s">
        <v>487</v>
      </c>
      <c r="G26" s="44">
        <v>44926</v>
      </c>
      <c r="H26" s="63">
        <v>35004</v>
      </c>
      <c r="I26"/>
      <c r="J26" t="s">
        <v>480</v>
      </c>
      <c r="K26" t="s">
        <v>31</v>
      </c>
    </row>
    <row r="27" spans="2:11" ht="14.5" x14ac:dyDescent="0.35">
      <c r="B27">
        <v>2022</v>
      </c>
      <c r="C27" t="s">
        <v>567</v>
      </c>
      <c r="D27" t="s">
        <v>477</v>
      </c>
      <c r="E27"/>
      <c r="F27"/>
      <c r="G27" s="44">
        <v>44562</v>
      </c>
      <c r="H27" s="63">
        <v>1</v>
      </c>
      <c r="I27" t="s">
        <v>66</v>
      </c>
      <c r="J27" t="s">
        <v>480</v>
      </c>
      <c r="K27" t="s">
        <v>31</v>
      </c>
    </row>
    <row r="28" spans="2:11" ht="14.5" x14ac:dyDescent="0.35">
      <c r="B28">
        <v>2022</v>
      </c>
      <c r="C28" t="s">
        <v>567</v>
      </c>
      <c r="D28" t="s">
        <v>479</v>
      </c>
      <c r="E28"/>
      <c r="F28"/>
      <c r="G28" s="44">
        <v>44562</v>
      </c>
      <c r="H28" s="63">
        <v>1</v>
      </c>
      <c r="I28" t="s">
        <v>66</v>
      </c>
      <c r="J28" t="s">
        <v>480</v>
      </c>
      <c r="K28" t="s">
        <v>31</v>
      </c>
    </row>
    <row r="29" spans="2:11" ht="14.5" x14ac:dyDescent="0.35">
      <c r="B29">
        <v>2022</v>
      </c>
      <c r="C29" t="s">
        <v>567</v>
      </c>
      <c r="D29" t="s">
        <v>483</v>
      </c>
      <c r="E29"/>
      <c r="F29"/>
      <c r="G29" s="44">
        <v>44562</v>
      </c>
      <c r="H29" s="63">
        <v>1</v>
      </c>
      <c r="I29" t="s">
        <v>66</v>
      </c>
      <c r="J29" t="s">
        <v>480</v>
      </c>
      <c r="K29" t="s">
        <v>31</v>
      </c>
    </row>
    <row r="30" spans="2:11" ht="14.5" x14ac:dyDescent="0.35">
      <c r="B30">
        <v>2022</v>
      </c>
      <c r="C30" t="s">
        <v>567</v>
      </c>
      <c r="D30" t="s">
        <v>460</v>
      </c>
      <c r="E30"/>
      <c r="F30"/>
      <c r="G30" s="44">
        <v>44562</v>
      </c>
      <c r="H30" s="63">
        <v>1</v>
      </c>
      <c r="I30" t="s">
        <v>66</v>
      </c>
      <c r="J30" t="s">
        <v>480</v>
      </c>
      <c r="K30" t="s">
        <v>493</v>
      </c>
    </row>
    <row r="31" spans="2:11" ht="14.5" x14ac:dyDescent="0.35">
      <c r="B31">
        <v>2022</v>
      </c>
      <c r="C31" t="s">
        <v>567</v>
      </c>
      <c r="D31" t="s">
        <v>491</v>
      </c>
      <c r="E31"/>
      <c r="F31"/>
      <c r="G31" s="44">
        <v>44562</v>
      </c>
      <c r="H31" s="63">
        <v>1</v>
      </c>
      <c r="I31" t="s">
        <v>66</v>
      </c>
      <c r="J31" t="s">
        <v>480</v>
      </c>
      <c r="K31" t="s">
        <v>31</v>
      </c>
    </row>
    <row r="32" spans="2:11" ht="14.5" x14ac:dyDescent="0.35">
      <c r="B32">
        <v>2022</v>
      </c>
      <c r="C32" t="s">
        <v>567</v>
      </c>
      <c r="D32" t="s">
        <v>492</v>
      </c>
      <c r="E32"/>
      <c r="F32"/>
      <c r="G32" s="44">
        <v>44562</v>
      </c>
      <c r="H32" s="63">
        <v>1</v>
      </c>
      <c r="I32" t="s">
        <v>66</v>
      </c>
      <c r="J32" t="s">
        <v>480</v>
      </c>
      <c r="K32" t="s">
        <v>31</v>
      </c>
    </row>
    <row r="33" spans="2:11" ht="14.5" x14ac:dyDescent="0.35">
      <c r="B33">
        <v>2022</v>
      </c>
      <c r="C33" t="s">
        <v>567</v>
      </c>
      <c r="D33" t="s">
        <v>461</v>
      </c>
      <c r="E33"/>
      <c r="F33"/>
      <c r="G33" s="44">
        <v>44562</v>
      </c>
      <c r="H33" s="63">
        <v>1</v>
      </c>
      <c r="I33" t="s">
        <v>66</v>
      </c>
      <c r="J33" t="s">
        <v>480</v>
      </c>
      <c r="K33" t="s">
        <v>493</v>
      </c>
    </row>
    <row r="34" spans="2:11" ht="14.5" x14ac:dyDescent="0.35">
      <c r="B34">
        <v>2022</v>
      </c>
      <c r="C34" t="s">
        <v>472</v>
      </c>
      <c r="D34" t="s">
        <v>477</v>
      </c>
      <c r="E34"/>
      <c r="F34"/>
      <c r="G34" s="44">
        <v>44926</v>
      </c>
      <c r="H34" s="63">
        <v>1</v>
      </c>
      <c r="I34" t="s">
        <v>471</v>
      </c>
      <c r="J34" t="s">
        <v>480</v>
      </c>
      <c r="K34" t="s">
        <v>31</v>
      </c>
    </row>
    <row r="35" spans="2:11" ht="14.5" x14ac:dyDescent="0.35">
      <c r="B35">
        <v>2022</v>
      </c>
      <c r="C35" t="s">
        <v>472</v>
      </c>
      <c r="D35" t="s">
        <v>479</v>
      </c>
      <c r="E35"/>
      <c r="F35"/>
      <c r="G35" s="44">
        <v>44926</v>
      </c>
      <c r="H35" s="63">
        <v>1</v>
      </c>
      <c r="I35" t="s">
        <v>471</v>
      </c>
      <c r="J35" t="s">
        <v>480</v>
      </c>
      <c r="K35" t="s">
        <v>31</v>
      </c>
    </row>
    <row r="36" spans="2:11" ht="14.5" x14ac:dyDescent="0.35">
      <c r="B36">
        <v>2022</v>
      </c>
      <c r="C36" t="s">
        <v>472</v>
      </c>
      <c r="D36" t="s">
        <v>483</v>
      </c>
      <c r="E36"/>
      <c r="F36"/>
      <c r="G36" s="44">
        <v>44926</v>
      </c>
      <c r="H36" s="63">
        <v>1</v>
      </c>
      <c r="I36" t="s">
        <v>471</v>
      </c>
      <c r="J36" t="s">
        <v>480</v>
      </c>
      <c r="K36" t="s">
        <v>31</v>
      </c>
    </row>
    <row r="37" spans="2:11" ht="14.5" x14ac:dyDescent="0.35">
      <c r="B37">
        <v>2022</v>
      </c>
      <c r="C37" t="s">
        <v>472</v>
      </c>
      <c r="D37" t="s">
        <v>460</v>
      </c>
      <c r="E37"/>
      <c r="F37"/>
      <c r="G37" s="44">
        <v>44834</v>
      </c>
      <c r="H37" s="63">
        <v>0</v>
      </c>
      <c r="I37" t="s">
        <v>471</v>
      </c>
      <c r="J37" t="s">
        <v>458</v>
      </c>
      <c r="K37" t="s">
        <v>493</v>
      </c>
    </row>
    <row r="38" spans="2:11" ht="14.5" x14ac:dyDescent="0.35">
      <c r="B38">
        <v>2022</v>
      </c>
      <c r="C38" t="s">
        <v>472</v>
      </c>
      <c r="D38" t="s">
        <v>460</v>
      </c>
      <c r="E38" t="s">
        <v>490</v>
      </c>
      <c r="F38"/>
      <c r="G38" s="44">
        <v>44926</v>
      </c>
      <c r="H38" s="63">
        <v>0</v>
      </c>
      <c r="I38" t="s">
        <v>471</v>
      </c>
      <c r="J38" t="s">
        <v>480</v>
      </c>
      <c r="K38" t="s">
        <v>31</v>
      </c>
    </row>
    <row r="39" spans="2:11" ht="14.5" x14ac:dyDescent="0.35">
      <c r="B39">
        <v>2022</v>
      </c>
      <c r="C39" t="s">
        <v>472</v>
      </c>
      <c r="D39" t="s">
        <v>491</v>
      </c>
      <c r="E39"/>
      <c r="F39"/>
      <c r="G39" s="44">
        <v>44926</v>
      </c>
      <c r="H39" s="63">
        <v>0</v>
      </c>
      <c r="I39" t="s">
        <v>471</v>
      </c>
      <c r="J39" t="s">
        <v>480</v>
      </c>
      <c r="K39" t="s">
        <v>31</v>
      </c>
    </row>
    <row r="40" spans="2:11" ht="14.5" x14ac:dyDescent="0.35">
      <c r="B40">
        <v>2022</v>
      </c>
      <c r="C40" t="s">
        <v>472</v>
      </c>
      <c r="D40" t="s">
        <v>492</v>
      </c>
      <c r="E40"/>
      <c r="F40"/>
      <c r="G40" s="44">
        <v>44926</v>
      </c>
      <c r="H40" s="63">
        <v>0</v>
      </c>
      <c r="I40" t="s">
        <v>471</v>
      </c>
      <c r="J40" t="s">
        <v>480</v>
      </c>
      <c r="K40" t="s">
        <v>31</v>
      </c>
    </row>
    <row r="41" spans="2:11" ht="14.5" x14ac:dyDescent="0.35">
      <c r="B41">
        <v>2022</v>
      </c>
      <c r="C41" t="s">
        <v>472</v>
      </c>
      <c r="D41" t="s">
        <v>461</v>
      </c>
      <c r="E41"/>
      <c r="F41"/>
      <c r="G41" s="44">
        <v>44834</v>
      </c>
      <c r="H41" s="63">
        <v>0</v>
      </c>
      <c r="I41" t="s">
        <v>471</v>
      </c>
      <c r="J41" t="s">
        <v>469</v>
      </c>
      <c r="K41" t="s">
        <v>493</v>
      </c>
    </row>
    <row r="42" spans="2:11" ht="14.5" x14ac:dyDescent="0.35">
      <c r="B42">
        <v>2022</v>
      </c>
      <c r="C42" t="s">
        <v>470</v>
      </c>
      <c r="D42" t="s">
        <v>477</v>
      </c>
      <c r="E42"/>
      <c r="F42"/>
      <c r="G42" s="44">
        <v>44926</v>
      </c>
      <c r="H42" s="63">
        <v>0</v>
      </c>
      <c r="I42" t="s">
        <v>471</v>
      </c>
      <c r="J42" t="s">
        <v>469</v>
      </c>
      <c r="K42" t="s">
        <v>31</v>
      </c>
    </row>
    <row r="43" spans="2:11" ht="14.5" x14ac:dyDescent="0.35">
      <c r="B43">
        <v>2022</v>
      </c>
      <c r="C43" t="s">
        <v>470</v>
      </c>
      <c r="D43" t="s">
        <v>479</v>
      </c>
      <c r="E43"/>
      <c r="F43"/>
      <c r="G43" s="44">
        <v>44926</v>
      </c>
      <c r="H43" s="63">
        <v>0</v>
      </c>
      <c r="I43" t="s">
        <v>471</v>
      </c>
      <c r="J43" t="s">
        <v>469</v>
      </c>
      <c r="K43" t="s">
        <v>31</v>
      </c>
    </row>
    <row r="44" spans="2:11" ht="14.5" x14ac:dyDescent="0.35">
      <c r="B44">
        <v>2022</v>
      </c>
      <c r="C44" t="s">
        <v>470</v>
      </c>
      <c r="D44" t="s">
        <v>483</v>
      </c>
      <c r="E44"/>
      <c r="F44"/>
      <c r="G44" s="44">
        <v>44926</v>
      </c>
      <c r="H44" s="63">
        <v>0</v>
      </c>
      <c r="I44" t="s">
        <v>471</v>
      </c>
      <c r="J44" t="s">
        <v>469</v>
      </c>
      <c r="K44" t="s">
        <v>31</v>
      </c>
    </row>
    <row r="45" spans="2:11" ht="14.5" x14ac:dyDescent="0.35">
      <c r="B45">
        <v>2022</v>
      </c>
      <c r="C45" t="s">
        <v>470</v>
      </c>
      <c r="D45" t="s">
        <v>460</v>
      </c>
      <c r="E45"/>
      <c r="F45"/>
      <c r="G45" s="44">
        <v>44207</v>
      </c>
      <c r="H45" s="63">
        <v>1</v>
      </c>
      <c r="I45" t="s">
        <v>471</v>
      </c>
      <c r="J45" t="s">
        <v>469</v>
      </c>
      <c r="K45" t="s">
        <v>493</v>
      </c>
    </row>
    <row r="46" spans="2:11" ht="14.5" x14ac:dyDescent="0.35">
      <c r="B46">
        <v>2022</v>
      </c>
      <c r="C46" t="s">
        <v>470</v>
      </c>
      <c r="D46" t="s">
        <v>491</v>
      </c>
      <c r="E46"/>
      <c r="F46"/>
      <c r="G46" s="44">
        <v>44926</v>
      </c>
      <c r="H46" s="63">
        <v>0</v>
      </c>
      <c r="I46" t="s">
        <v>471</v>
      </c>
      <c r="J46" t="s">
        <v>469</v>
      </c>
      <c r="K46" t="s">
        <v>31</v>
      </c>
    </row>
    <row r="47" spans="2:11" ht="14.5" x14ac:dyDescent="0.35">
      <c r="B47">
        <v>2022</v>
      </c>
      <c r="C47" t="s">
        <v>470</v>
      </c>
      <c r="D47" t="s">
        <v>492</v>
      </c>
      <c r="E47"/>
      <c r="F47"/>
      <c r="G47" s="44">
        <v>44926</v>
      </c>
      <c r="H47" s="63">
        <v>0</v>
      </c>
      <c r="I47" t="s">
        <v>471</v>
      </c>
      <c r="J47" t="s">
        <v>469</v>
      </c>
      <c r="K47" t="s">
        <v>31</v>
      </c>
    </row>
    <row r="48" spans="2:11" ht="14.5" x14ac:dyDescent="0.35">
      <c r="B48">
        <v>2022</v>
      </c>
      <c r="C48" t="s">
        <v>470</v>
      </c>
      <c r="D48" t="s">
        <v>461</v>
      </c>
      <c r="E48"/>
      <c r="F48"/>
      <c r="G48" s="44">
        <v>44207</v>
      </c>
      <c r="H48" s="63">
        <v>1</v>
      </c>
      <c r="I48" t="s">
        <v>471</v>
      </c>
      <c r="J48" t="s">
        <v>469</v>
      </c>
      <c r="K48" t="s">
        <v>493</v>
      </c>
    </row>
    <row r="49" spans="2:11" ht="14.5" x14ac:dyDescent="0.35">
      <c r="B49">
        <v>2022</v>
      </c>
      <c r="C49" t="s">
        <v>459</v>
      </c>
      <c r="D49" t="s">
        <v>477</v>
      </c>
      <c r="E49"/>
      <c r="F49" t="s">
        <v>476</v>
      </c>
      <c r="G49" s="44">
        <v>44926</v>
      </c>
      <c r="H49" s="63">
        <v>177170</v>
      </c>
      <c r="I49" t="s">
        <v>48</v>
      </c>
      <c r="J49" t="s">
        <v>458</v>
      </c>
      <c r="K49" t="s">
        <v>31</v>
      </c>
    </row>
    <row r="50" spans="2:11" ht="14.5" x14ac:dyDescent="0.35">
      <c r="B50">
        <v>2022</v>
      </c>
      <c r="C50" t="s">
        <v>459</v>
      </c>
      <c r="D50" t="s">
        <v>479</v>
      </c>
      <c r="E50"/>
      <c r="F50" t="s">
        <v>481</v>
      </c>
      <c r="G50" s="44">
        <v>44926</v>
      </c>
      <c r="H50" s="63">
        <v>338826</v>
      </c>
      <c r="I50" t="s">
        <v>48</v>
      </c>
      <c r="J50" t="s">
        <v>458</v>
      </c>
      <c r="K50" t="s">
        <v>31</v>
      </c>
    </row>
    <row r="51" spans="2:11" ht="14.5" x14ac:dyDescent="0.35">
      <c r="B51">
        <v>2022</v>
      </c>
      <c r="C51" t="s">
        <v>459</v>
      </c>
      <c r="D51" t="s">
        <v>479</v>
      </c>
      <c r="E51"/>
      <c r="F51" t="s">
        <v>478</v>
      </c>
      <c r="G51" s="44">
        <v>44926</v>
      </c>
      <c r="H51" s="63">
        <v>192998</v>
      </c>
      <c r="I51" t="s">
        <v>48</v>
      </c>
      <c r="J51" t="s">
        <v>458</v>
      </c>
      <c r="K51" t="s">
        <v>31</v>
      </c>
    </row>
    <row r="52" spans="2:11" ht="14.5" x14ac:dyDescent="0.35">
      <c r="B52">
        <v>2022</v>
      </c>
      <c r="C52" t="s">
        <v>459</v>
      </c>
      <c r="D52" t="s">
        <v>483</v>
      </c>
      <c r="E52"/>
      <c r="F52" t="s">
        <v>484</v>
      </c>
      <c r="G52" s="44">
        <v>44926</v>
      </c>
      <c r="H52" s="63">
        <v>150198</v>
      </c>
      <c r="I52" t="s">
        <v>48</v>
      </c>
      <c r="J52" t="s">
        <v>458</v>
      </c>
      <c r="K52" t="s">
        <v>31</v>
      </c>
    </row>
    <row r="53" spans="2:11" ht="14.5" x14ac:dyDescent="0.35">
      <c r="B53">
        <v>2022</v>
      </c>
      <c r="C53" t="s">
        <v>459</v>
      </c>
      <c r="D53" t="s">
        <v>483</v>
      </c>
      <c r="E53"/>
      <c r="F53" t="s">
        <v>485</v>
      </c>
      <c r="G53" s="44">
        <v>44926</v>
      </c>
      <c r="H53" s="63">
        <v>91693</v>
      </c>
      <c r="I53" t="s">
        <v>48</v>
      </c>
      <c r="J53" t="s">
        <v>458</v>
      </c>
      <c r="K53" t="s">
        <v>31</v>
      </c>
    </row>
    <row r="54" spans="2:11" ht="14.5" x14ac:dyDescent="0.35">
      <c r="B54">
        <v>2022</v>
      </c>
      <c r="C54" t="s">
        <v>459</v>
      </c>
      <c r="D54" t="s">
        <v>483</v>
      </c>
      <c r="E54"/>
      <c r="F54" t="s">
        <v>482</v>
      </c>
      <c r="G54" s="44">
        <v>44926</v>
      </c>
      <c r="H54" s="63">
        <v>70381</v>
      </c>
      <c r="I54" t="s">
        <v>48</v>
      </c>
      <c r="J54" t="s">
        <v>458</v>
      </c>
      <c r="K54" t="s">
        <v>31</v>
      </c>
    </row>
    <row r="55" spans="2:11" ht="14.5" x14ac:dyDescent="0.35">
      <c r="B55">
        <v>2022</v>
      </c>
      <c r="C55" t="s">
        <v>459</v>
      </c>
      <c r="D55" t="s">
        <v>483</v>
      </c>
      <c r="E55"/>
      <c r="F55" t="s">
        <v>486</v>
      </c>
      <c r="G55" s="44">
        <v>44926</v>
      </c>
      <c r="H55" s="63">
        <v>93608</v>
      </c>
      <c r="I55" t="s">
        <v>48</v>
      </c>
      <c r="J55" t="s">
        <v>458</v>
      </c>
      <c r="K55" t="s">
        <v>31</v>
      </c>
    </row>
    <row r="56" spans="2:11" ht="14.5" x14ac:dyDescent="0.35">
      <c r="B56">
        <v>2022</v>
      </c>
      <c r="C56" t="s">
        <v>459</v>
      </c>
      <c r="D56" t="s">
        <v>460</v>
      </c>
      <c r="E56"/>
      <c r="F56" t="s">
        <v>489</v>
      </c>
      <c r="G56" s="44">
        <v>44926</v>
      </c>
      <c r="H56" s="63">
        <v>94683</v>
      </c>
      <c r="I56" t="s">
        <v>48</v>
      </c>
      <c r="J56" t="s">
        <v>458</v>
      </c>
      <c r="K56" t="s">
        <v>31</v>
      </c>
    </row>
    <row r="57" spans="2:11" ht="14.5" x14ac:dyDescent="0.35">
      <c r="B57">
        <v>2022</v>
      </c>
      <c r="C57" t="s">
        <v>459</v>
      </c>
      <c r="D57" t="s">
        <v>461</v>
      </c>
      <c r="E57"/>
      <c r="F57" t="s">
        <v>488</v>
      </c>
      <c r="G57" s="44">
        <v>44926</v>
      </c>
      <c r="H57" s="63">
        <v>195100</v>
      </c>
      <c r="I57" t="s">
        <v>48</v>
      </c>
      <c r="J57" t="s">
        <v>458</v>
      </c>
      <c r="K57" t="s">
        <v>31</v>
      </c>
    </row>
    <row r="58" spans="2:11" ht="14.5" x14ac:dyDescent="0.35">
      <c r="B58">
        <v>2022</v>
      </c>
      <c r="C58" t="s">
        <v>459</v>
      </c>
      <c r="D58" t="s">
        <v>461</v>
      </c>
      <c r="E58"/>
      <c r="F58" t="s">
        <v>487</v>
      </c>
      <c r="G58" s="44">
        <v>44926</v>
      </c>
      <c r="H58" s="63">
        <v>318216</v>
      </c>
      <c r="I58" t="s">
        <v>48</v>
      </c>
      <c r="J58" t="s">
        <v>458</v>
      </c>
      <c r="K58" t="s">
        <v>31</v>
      </c>
    </row>
    <row r="59" spans="2:11" ht="14.5" x14ac:dyDescent="0.35">
      <c r="B59">
        <v>2022</v>
      </c>
      <c r="C59" t="s">
        <v>462</v>
      </c>
      <c r="D59" t="s">
        <v>477</v>
      </c>
      <c r="E59"/>
      <c r="F59" t="s">
        <v>476</v>
      </c>
      <c r="G59" s="44">
        <v>44926</v>
      </c>
      <c r="H59" s="63">
        <v>17</v>
      </c>
      <c r="I59" t="s">
        <v>87</v>
      </c>
      <c r="J59" t="s">
        <v>469</v>
      </c>
      <c r="K59" t="s">
        <v>31</v>
      </c>
    </row>
    <row r="60" spans="2:11" ht="14.5" x14ac:dyDescent="0.35">
      <c r="B60">
        <v>2022</v>
      </c>
      <c r="C60" t="s">
        <v>462</v>
      </c>
      <c r="D60" t="s">
        <v>479</v>
      </c>
      <c r="E60"/>
      <c r="F60" t="s">
        <v>481</v>
      </c>
      <c r="G60" s="44">
        <v>44926</v>
      </c>
      <c r="H60" s="63">
        <v>42</v>
      </c>
      <c r="I60" t="s">
        <v>87</v>
      </c>
      <c r="J60" t="s">
        <v>458</v>
      </c>
      <c r="K60" t="s">
        <v>31</v>
      </c>
    </row>
    <row r="61" spans="2:11" ht="14.5" x14ac:dyDescent="0.35">
      <c r="B61">
        <v>2022</v>
      </c>
      <c r="C61" t="s">
        <v>462</v>
      </c>
      <c r="D61" t="s">
        <v>479</v>
      </c>
      <c r="E61"/>
      <c r="F61" t="s">
        <v>478</v>
      </c>
      <c r="G61" s="44">
        <v>44926</v>
      </c>
      <c r="H61" s="63">
        <v>38</v>
      </c>
      <c r="I61" t="s">
        <v>87</v>
      </c>
      <c r="J61" t="s">
        <v>458</v>
      </c>
      <c r="K61" t="s">
        <v>31</v>
      </c>
    </row>
    <row r="62" spans="2:11" ht="14.5" x14ac:dyDescent="0.35">
      <c r="B62">
        <v>2022</v>
      </c>
      <c r="C62" t="s">
        <v>462</v>
      </c>
      <c r="D62" t="s">
        <v>483</v>
      </c>
      <c r="E62"/>
      <c r="F62" t="s">
        <v>484</v>
      </c>
      <c r="G62" s="44">
        <v>42735</v>
      </c>
      <c r="H62" s="63">
        <v>25</v>
      </c>
      <c r="I62" t="s">
        <v>87</v>
      </c>
      <c r="J62" t="s">
        <v>480</v>
      </c>
      <c r="K62" t="s">
        <v>31</v>
      </c>
    </row>
    <row r="63" spans="2:11" ht="14.5" x14ac:dyDescent="0.35">
      <c r="B63">
        <v>2022</v>
      </c>
      <c r="C63" t="s">
        <v>462</v>
      </c>
      <c r="D63" t="s">
        <v>483</v>
      </c>
      <c r="E63"/>
      <c r="F63" t="s">
        <v>485</v>
      </c>
      <c r="G63" s="44">
        <v>42735</v>
      </c>
      <c r="H63" s="63">
        <v>26</v>
      </c>
      <c r="I63" t="s">
        <v>87</v>
      </c>
      <c r="J63" t="s">
        <v>480</v>
      </c>
      <c r="K63" t="s">
        <v>31</v>
      </c>
    </row>
    <row r="64" spans="2:11" ht="14.5" x14ac:dyDescent="0.35">
      <c r="B64">
        <v>2022</v>
      </c>
      <c r="C64" t="s">
        <v>462</v>
      </c>
      <c r="D64" t="s">
        <v>483</v>
      </c>
      <c r="E64"/>
      <c r="F64" t="s">
        <v>482</v>
      </c>
      <c r="G64" s="44">
        <v>44926</v>
      </c>
      <c r="H64" s="63">
        <v>12</v>
      </c>
      <c r="I64" t="s">
        <v>87</v>
      </c>
      <c r="J64" t="s">
        <v>480</v>
      </c>
      <c r="K64" t="s">
        <v>31</v>
      </c>
    </row>
    <row r="65" spans="2:11" ht="14.5" x14ac:dyDescent="0.35">
      <c r="B65">
        <v>2022</v>
      </c>
      <c r="C65" t="s">
        <v>462</v>
      </c>
      <c r="D65" t="s">
        <v>483</v>
      </c>
      <c r="E65"/>
      <c r="F65" t="s">
        <v>486</v>
      </c>
      <c r="G65" s="44">
        <v>42735</v>
      </c>
      <c r="H65" s="63">
        <v>18</v>
      </c>
      <c r="I65" t="s">
        <v>87</v>
      </c>
      <c r="J65" t="s">
        <v>480</v>
      </c>
      <c r="K65" t="s">
        <v>31</v>
      </c>
    </row>
    <row r="66" spans="2:11" ht="14.5" x14ac:dyDescent="0.35">
      <c r="B66">
        <v>2022</v>
      </c>
      <c r="C66" t="s">
        <v>462</v>
      </c>
      <c r="D66" t="s">
        <v>461</v>
      </c>
      <c r="E66"/>
      <c r="F66" t="s">
        <v>488</v>
      </c>
      <c r="G66" s="44">
        <v>44926</v>
      </c>
      <c r="H66" s="63">
        <v>31</v>
      </c>
      <c r="I66" t="s">
        <v>87</v>
      </c>
      <c r="J66" t="s">
        <v>469</v>
      </c>
      <c r="K66" t="s">
        <v>31</v>
      </c>
    </row>
    <row r="67" spans="2:11" ht="14.5" x14ac:dyDescent="0.35">
      <c r="B67">
        <v>2022</v>
      </c>
      <c r="C67" t="s">
        <v>462</v>
      </c>
      <c r="D67" t="s">
        <v>461</v>
      </c>
      <c r="E67"/>
      <c r="F67" t="s">
        <v>487</v>
      </c>
      <c r="G67" s="44">
        <v>44926</v>
      </c>
      <c r="H67" s="63">
        <v>54</v>
      </c>
      <c r="I67" t="s">
        <v>87</v>
      </c>
      <c r="J67" t="s">
        <v>469</v>
      </c>
      <c r="K67" t="s">
        <v>31</v>
      </c>
    </row>
    <row r="68" spans="2:11" ht="14.5" x14ac:dyDescent="0.35">
      <c r="B68">
        <v>2022</v>
      </c>
      <c r="C68" t="s">
        <v>463</v>
      </c>
      <c r="D68" t="s">
        <v>477</v>
      </c>
      <c r="E68"/>
      <c r="F68" t="s">
        <v>476</v>
      </c>
      <c r="G68" s="44">
        <v>44926</v>
      </c>
      <c r="H68" s="63">
        <v>102</v>
      </c>
      <c r="I68" t="s">
        <v>92</v>
      </c>
      <c r="J68" t="s">
        <v>458</v>
      </c>
      <c r="K68" t="s">
        <v>31</v>
      </c>
    </row>
    <row r="69" spans="2:11" ht="14.5" x14ac:dyDescent="0.35">
      <c r="B69">
        <v>2022</v>
      </c>
      <c r="C69" t="s">
        <v>463</v>
      </c>
      <c r="D69" t="s">
        <v>479</v>
      </c>
      <c r="E69"/>
      <c r="F69" t="s">
        <v>481</v>
      </c>
      <c r="G69" s="44">
        <v>44926</v>
      </c>
      <c r="H69" s="63">
        <v>89</v>
      </c>
      <c r="I69" t="s">
        <v>92</v>
      </c>
      <c r="J69" t="s">
        <v>480</v>
      </c>
      <c r="K69" t="s">
        <v>31</v>
      </c>
    </row>
    <row r="70" spans="2:11" ht="14.5" x14ac:dyDescent="0.35">
      <c r="B70">
        <v>2022</v>
      </c>
      <c r="C70" t="s">
        <v>463</v>
      </c>
      <c r="D70" t="s">
        <v>479</v>
      </c>
      <c r="E70"/>
      <c r="F70" t="s">
        <v>478</v>
      </c>
      <c r="G70" s="44">
        <v>44926</v>
      </c>
      <c r="H70" s="63">
        <v>57</v>
      </c>
      <c r="I70" t="s">
        <v>92</v>
      </c>
      <c r="J70" t="s">
        <v>458</v>
      </c>
      <c r="K70" t="s">
        <v>31</v>
      </c>
    </row>
    <row r="71" spans="2:11" ht="14.5" x14ac:dyDescent="0.35">
      <c r="B71">
        <v>2022</v>
      </c>
      <c r="C71" t="s">
        <v>463</v>
      </c>
      <c r="D71" t="s">
        <v>483</v>
      </c>
      <c r="E71"/>
      <c r="F71" t="s">
        <v>484</v>
      </c>
      <c r="G71" s="44">
        <v>44926</v>
      </c>
      <c r="H71" s="63">
        <v>213</v>
      </c>
      <c r="I71" t="s">
        <v>92</v>
      </c>
      <c r="J71" t="s">
        <v>480</v>
      </c>
      <c r="K71" t="s">
        <v>31</v>
      </c>
    </row>
    <row r="72" spans="2:11" ht="14.5" x14ac:dyDescent="0.35">
      <c r="B72">
        <v>2022</v>
      </c>
      <c r="C72" t="s">
        <v>463</v>
      </c>
      <c r="D72" t="s">
        <v>483</v>
      </c>
      <c r="E72"/>
      <c r="F72" t="s">
        <v>485</v>
      </c>
      <c r="G72" s="44">
        <v>44926</v>
      </c>
      <c r="H72" s="63">
        <v>301</v>
      </c>
      <c r="I72" t="s">
        <v>92</v>
      </c>
      <c r="J72" t="s">
        <v>480</v>
      </c>
      <c r="K72" t="s">
        <v>31</v>
      </c>
    </row>
    <row r="73" spans="2:11" ht="14.5" x14ac:dyDescent="0.35">
      <c r="B73">
        <v>2022</v>
      </c>
      <c r="C73" t="s">
        <v>463</v>
      </c>
      <c r="D73" t="s">
        <v>483</v>
      </c>
      <c r="E73"/>
      <c r="F73" t="s">
        <v>482</v>
      </c>
      <c r="G73" s="44">
        <v>44926</v>
      </c>
      <c r="H73" s="63">
        <v>90</v>
      </c>
      <c r="I73" t="s">
        <v>92</v>
      </c>
      <c r="J73" t="s">
        <v>480</v>
      </c>
      <c r="K73" t="s">
        <v>31</v>
      </c>
    </row>
    <row r="74" spans="2:11" ht="14.5" x14ac:dyDescent="0.35">
      <c r="B74">
        <v>2022</v>
      </c>
      <c r="C74" t="s">
        <v>463</v>
      </c>
      <c r="D74" t="s">
        <v>483</v>
      </c>
      <c r="E74"/>
      <c r="F74" t="s">
        <v>486</v>
      </c>
      <c r="G74" s="44">
        <v>44926</v>
      </c>
      <c r="H74" s="63">
        <v>265</v>
      </c>
      <c r="I74" t="s">
        <v>92</v>
      </c>
      <c r="J74" t="s">
        <v>480</v>
      </c>
      <c r="K74" t="s">
        <v>31</v>
      </c>
    </row>
    <row r="75" spans="2:11" ht="14.5" x14ac:dyDescent="0.35">
      <c r="B75">
        <v>2022</v>
      </c>
      <c r="C75" t="s">
        <v>463</v>
      </c>
      <c r="D75" t="s">
        <v>460</v>
      </c>
      <c r="E75"/>
      <c r="F75" t="s">
        <v>489</v>
      </c>
      <c r="G75" s="44">
        <v>44926</v>
      </c>
      <c r="H75" s="63">
        <v>185</v>
      </c>
      <c r="I75" t="s">
        <v>92</v>
      </c>
      <c r="J75" t="s">
        <v>469</v>
      </c>
      <c r="K75" t="s">
        <v>31</v>
      </c>
    </row>
    <row r="76" spans="2:11" ht="14.5" x14ac:dyDescent="0.35">
      <c r="B76">
        <v>2022</v>
      </c>
      <c r="C76" t="s">
        <v>463</v>
      </c>
      <c r="D76" t="s">
        <v>461</v>
      </c>
      <c r="E76"/>
      <c r="F76" t="s">
        <v>488</v>
      </c>
      <c r="G76" s="44">
        <v>43100</v>
      </c>
      <c r="H76" s="63">
        <v>102</v>
      </c>
      <c r="I76" t="s">
        <v>92</v>
      </c>
      <c r="J76" t="s">
        <v>458</v>
      </c>
      <c r="K76" t="s">
        <v>31</v>
      </c>
    </row>
    <row r="77" spans="2:11" ht="14.5" x14ac:dyDescent="0.35">
      <c r="B77">
        <v>2022</v>
      </c>
      <c r="C77" t="s">
        <v>463</v>
      </c>
      <c r="D77" t="s">
        <v>461</v>
      </c>
      <c r="E77"/>
      <c r="F77" t="s">
        <v>487</v>
      </c>
      <c r="G77" s="44">
        <v>43100</v>
      </c>
      <c r="H77" s="63">
        <v>123</v>
      </c>
      <c r="I77" t="s">
        <v>92</v>
      </c>
      <c r="J77" t="s">
        <v>458</v>
      </c>
      <c r="K77" t="s">
        <v>31</v>
      </c>
    </row>
    <row r="78" spans="2:11" ht="14.5" x14ac:dyDescent="0.35">
      <c r="B78">
        <v>2022</v>
      </c>
      <c r="C78" t="s">
        <v>457</v>
      </c>
      <c r="D78" t="s">
        <v>477</v>
      </c>
      <c r="E78"/>
      <c r="F78" t="s">
        <v>476</v>
      </c>
      <c r="G78" s="44">
        <v>44926</v>
      </c>
      <c r="H78" s="63">
        <v>54923</v>
      </c>
      <c r="I78" t="s">
        <v>48</v>
      </c>
      <c r="J78" t="s">
        <v>458</v>
      </c>
      <c r="K78" t="s">
        <v>31</v>
      </c>
    </row>
    <row r="79" spans="2:11" ht="14.5" x14ac:dyDescent="0.35">
      <c r="B79">
        <v>2022</v>
      </c>
      <c r="C79" t="s">
        <v>457</v>
      </c>
      <c r="D79" t="s">
        <v>479</v>
      </c>
      <c r="E79"/>
      <c r="F79" t="s">
        <v>481</v>
      </c>
      <c r="G79" s="44">
        <v>44926</v>
      </c>
      <c r="H79" s="63">
        <v>6777</v>
      </c>
      <c r="I79" t="s">
        <v>48</v>
      </c>
      <c r="J79" t="s">
        <v>480</v>
      </c>
      <c r="K79" t="s">
        <v>31</v>
      </c>
    </row>
    <row r="80" spans="2:11" ht="14.5" x14ac:dyDescent="0.35">
      <c r="B80">
        <v>2022</v>
      </c>
      <c r="C80" t="s">
        <v>457</v>
      </c>
      <c r="D80" t="s">
        <v>479</v>
      </c>
      <c r="E80"/>
      <c r="F80" t="s">
        <v>478</v>
      </c>
      <c r="G80" s="44">
        <v>44926</v>
      </c>
      <c r="H80" s="63">
        <v>1930</v>
      </c>
      <c r="I80" t="s">
        <v>48</v>
      </c>
      <c r="J80" t="s">
        <v>480</v>
      </c>
      <c r="K80" t="s">
        <v>31</v>
      </c>
    </row>
    <row r="81" spans="2:11" ht="14.5" x14ac:dyDescent="0.35">
      <c r="B81">
        <v>2022</v>
      </c>
      <c r="C81" t="s">
        <v>457</v>
      </c>
      <c r="D81" t="s">
        <v>483</v>
      </c>
      <c r="E81"/>
      <c r="F81" t="s">
        <v>484</v>
      </c>
      <c r="G81" s="44">
        <v>44926</v>
      </c>
      <c r="H81" s="63">
        <v>24032</v>
      </c>
      <c r="I81" t="s">
        <v>48</v>
      </c>
      <c r="J81" t="s">
        <v>480</v>
      </c>
      <c r="K81" t="s">
        <v>31</v>
      </c>
    </row>
    <row r="82" spans="2:11" ht="14.5" x14ac:dyDescent="0.35">
      <c r="B82">
        <v>2022</v>
      </c>
      <c r="C82" t="s">
        <v>457</v>
      </c>
      <c r="D82" t="s">
        <v>483</v>
      </c>
      <c r="E82"/>
      <c r="F82" t="s">
        <v>485</v>
      </c>
      <c r="G82" s="44">
        <v>44926</v>
      </c>
      <c r="H82" s="63">
        <v>14671</v>
      </c>
      <c r="I82" t="s">
        <v>48</v>
      </c>
      <c r="J82" t="s">
        <v>480</v>
      </c>
      <c r="K82" t="s">
        <v>31</v>
      </c>
    </row>
    <row r="83" spans="2:11" ht="14.5" x14ac:dyDescent="0.35">
      <c r="B83">
        <v>2022</v>
      </c>
      <c r="C83" t="s">
        <v>457</v>
      </c>
      <c r="D83" t="s">
        <v>483</v>
      </c>
      <c r="E83"/>
      <c r="F83" t="s">
        <v>482</v>
      </c>
      <c r="G83" s="44">
        <v>44926</v>
      </c>
      <c r="H83" s="63">
        <v>10557</v>
      </c>
      <c r="I83" t="s">
        <v>48</v>
      </c>
      <c r="J83" t="s">
        <v>458</v>
      </c>
      <c r="K83" t="s">
        <v>31</v>
      </c>
    </row>
    <row r="84" spans="2:11" ht="14.5" x14ac:dyDescent="0.35">
      <c r="B84">
        <v>2022</v>
      </c>
      <c r="C84" t="s">
        <v>457</v>
      </c>
      <c r="D84" t="s">
        <v>483</v>
      </c>
      <c r="E84"/>
      <c r="F84" t="s">
        <v>486</v>
      </c>
      <c r="G84" s="44">
        <v>44926</v>
      </c>
      <c r="H84" s="63">
        <v>14977</v>
      </c>
      <c r="I84" t="s">
        <v>48</v>
      </c>
      <c r="J84" t="s">
        <v>480</v>
      </c>
      <c r="K84" t="s">
        <v>31</v>
      </c>
    </row>
    <row r="85" spans="2:11" ht="14.5" x14ac:dyDescent="0.35">
      <c r="B85">
        <v>2022</v>
      </c>
      <c r="C85" t="s">
        <v>457</v>
      </c>
      <c r="D85" t="s">
        <v>460</v>
      </c>
      <c r="E85"/>
      <c r="F85" t="s">
        <v>489</v>
      </c>
      <c r="G85" s="44">
        <v>44926</v>
      </c>
      <c r="H85" s="63">
        <v>58296</v>
      </c>
      <c r="I85" t="s">
        <v>48</v>
      </c>
      <c r="J85" t="s">
        <v>458</v>
      </c>
      <c r="K85" t="s">
        <v>31</v>
      </c>
    </row>
    <row r="86" spans="2:11" ht="14.5" x14ac:dyDescent="0.35">
      <c r="B86">
        <v>2022</v>
      </c>
      <c r="C86" t="s">
        <v>457</v>
      </c>
      <c r="D86" t="s">
        <v>461</v>
      </c>
      <c r="E86"/>
      <c r="F86" t="s">
        <v>488</v>
      </c>
      <c r="G86" s="44">
        <v>44926</v>
      </c>
      <c r="H86" s="63">
        <v>37069</v>
      </c>
      <c r="I86" t="s">
        <v>48</v>
      </c>
      <c r="J86" t="s">
        <v>458</v>
      </c>
      <c r="K86" t="s">
        <v>31</v>
      </c>
    </row>
    <row r="87" spans="2:11" ht="14.5" x14ac:dyDescent="0.35">
      <c r="B87">
        <v>2022</v>
      </c>
      <c r="C87" t="s">
        <v>457</v>
      </c>
      <c r="D87" t="s">
        <v>461</v>
      </c>
      <c r="E87"/>
      <c r="F87" t="s">
        <v>487</v>
      </c>
      <c r="G87" s="44">
        <v>44926</v>
      </c>
      <c r="H87" s="63">
        <v>35004</v>
      </c>
      <c r="I87" t="s">
        <v>48</v>
      </c>
      <c r="J87" t="s">
        <v>458</v>
      </c>
      <c r="K87" t="s">
        <v>31</v>
      </c>
    </row>
    <row r="88" spans="2:11" ht="14.5" x14ac:dyDescent="0.35">
      <c r="B88">
        <v>2022</v>
      </c>
      <c r="C88" t="s">
        <v>464</v>
      </c>
      <c r="D88" t="s">
        <v>477</v>
      </c>
      <c r="E88"/>
      <c r="F88" t="s">
        <v>476</v>
      </c>
      <c r="G88" s="44">
        <v>44926</v>
      </c>
      <c r="H88" s="63">
        <v>16</v>
      </c>
      <c r="I88" t="s">
        <v>87</v>
      </c>
      <c r="J88" t="s">
        <v>458</v>
      </c>
      <c r="K88" t="s">
        <v>31</v>
      </c>
    </row>
    <row r="89" spans="2:11" ht="14.5" x14ac:dyDescent="0.35">
      <c r="B89">
        <v>2022</v>
      </c>
      <c r="C89" t="s">
        <v>464</v>
      </c>
      <c r="D89" t="s">
        <v>479</v>
      </c>
      <c r="E89"/>
      <c r="F89" t="s">
        <v>478</v>
      </c>
      <c r="G89" s="44">
        <v>44926</v>
      </c>
      <c r="H89" s="63">
        <v>9</v>
      </c>
      <c r="I89" t="s">
        <v>87</v>
      </c>
      <c r="J89" t="s">
        <v>480</v>
      </c>
      <c r="K89" t="s">
        <v>31</v>
      </c>
    </row>
    <row r="90" spans="2:11" ht="14.5" x14ac:dyDescent="0.35">
      <c r="B90">
        <v>2022</v>
      </c>
      <c r="C90" t="s">
        <v>464</v>
      </c>
      <c r="D90" t="s">
        <v>483</v>
      </c>
      <c r="E90"/>
      <c r="F90" t="s">
        <v>484</v>
      </c>
      <c r="G90" s="44">
        <v>44926</v>
      </c>
      <c r="H90" s="63">
        <v>15</v>
      </c>
      <c r="I90" t="s">
        <v>87</v>
      </c>
      <c r="J90" t="s">
        <v>480</v>
      </c>
      <c r="K90" t="s">
        <v>31</v>
      </c>
    </row>
    <row r="91" spans="2:11" ht="14.5" x14ac:dyDescent="0.35">
      <c r="B91">
        <v>2022</v>
      </c>
      <c r="C91" t="s">
        <v>464</v>
      </c>
      <c r="D91" t="s">
        <v>483</v>
      </c>
      <c r="E91"/>
      <c r="F91" t="s">
        <v>485</v>
      </c>
      <c r="G91" s="44">
        <v>44926</v>
      </c>
      <c r="H91" s="63">
        <v>13</v>
      </c>
      <c r="I91" t="s">
        <v>87</v>
      </c>
      <c r="J91" t="s">
        <v>480</v>
      </c>
      <c r="K91" t="s">
        <v>31</v>
      </c>
    </row>
    <row r="92" spans="2:11" ht="14.5" x14ac:dyDescent="0.35">
      <c r="B92">
        <v>2022</v>
      </c>
      <c r="C92" t="s">
        <v>464</v>
      </c>
      <c r="D92" t="s">
        <v>483</v>
      </c>
      <c r="E92"/>
      <c r="F92" t="s">
        <v>482</v>
      </c>
      <c r="G92" s="44">
        <v>44926</v>
      </c>
      <c r="H92" s="63">
        <v>12</v>
      </c>
      <c r="I92" t="s">
        <v>87</v>
      </c>
      <c r="J92" t="s">
        <v>480</v>
      </c>
      <c r="K92" t="s">
        <v>31</v>
      </c>
    </row>
    <row r="93" spans="2:11" ht="14.5" x14ac:dyDescent="0.35">
      <c r="B93">
        <v>2022</v>
      </c>
      <c r="C93" t="s">
        <v>464</v>
      </c>
      <c r="D93" t="s">
        <v>483</v>
      </c>
      <c r="E93"/>
      <c r="F93" t="s">
        <v>486</v>
      </c>
      <c r="G93" s="44">
        <v>44926</v>
      </c>
      <c r="H93" s="63">
        <v>15</v>
      </c>
      <c r="I93" t="s">
        <v>87</v>
      </c>
      <c r="J93" t="s">
        <v>480</v>
      </c>
      <c r="K93" t="s">
        <v>31</v>
      </c>
    </row>
    <row r="94" spans="2:11" ht="14.5" x14ac:dyDescent="0.35">
      <c r="B94">
        <v>2022</v>
      </c>
      <c r="C94" t="s">
        <v>465</v>
      </c>
      <c r="D94" t="s">
        <v>477</v>
      </c>
      <c r="E94"/>
      <c r="F94" t="s">
        <v>476</v>
      </c>
      <c r="G94" s="44">
        <v>44926</v>
      </c>
      <c r="H94" s="63">
        <v>17</v>
      </c>
      <c r="I94" t="s">
        <v>87</v>
      </c>
      <c r="J94" t="s">
        <v>458</v>
      </c>
      <c r="K94" t="s">
        <v>31</v>
      </c>
    </row>
    <row r="95" spans="2:11" ht="14.5" x14ac:dyDescent="0.35">
      <c r="B95">
        <v>2022</v>
      </c>
      <c r="C95" t="s">
        <v>465</v>
      </c>
      <c r="D95" t="s">
        <v>479</v>
      </c>
      <c r="E95"/>
      <c r="F95" t="s">
        <v>478</v>
      </c>
      <c r="G95" s="44">
        <v>44926</v>
      </c>
      <c r="H95" s="63">
        <v>0</v>
      </c>
      <c r="I95" t="s">
        <v>87</v>
      </c>
      <c r="J95" t="s">
        <v>480</v>
      </c>
      <c r="K95" t="s">
        <v>31</v>
      </c>
    </row>
    <row r="96" spans="2:11" ht="14.5" x14ac:dyDescent="0.35">
      <c r="B96">
        <v>2022</v>
      </c>
      <c r="C96" t="s">
        <v>465</v>
      </c>
      <c r="D96" t="s">
        <v>483</v>
      </c>
      <c r="E96"/>
      <c r="F96" t="s">
        <v>484</v>
      </c>
      <c r="G96" s="44">
        <v>44926</v>
      </c>
      <c r="H96" s="63">
        <v>0</v>
      </c>
      <c r="I96" t="s">
        <v>87</v>
      </c>
      <c r="J96" t="s">
        <v>480</v>
      </c>
      <c r="K96" t="s">
        <v>31</v>
      </c>
    </row>
    <row r="97" spans="2:11" ht="14.5" x14ac:dyDescent="0.35">
      <c r="B97">
        <v>2022</v>
      </c>
      <c r="C97" t="s">
        <v>465</v>
      </c>
      <c r="D97" t="s">
        <v>483</v>
      </c>
      <c r="E97"/>
      <c r="F97" t="s">
        <v>485</v>
      </c>
      <c r="G97" s="44">
        <v>44926</v>
      </c>
      <c r="H97" s="63">
        <v>1</v>
      </c>
      <c r="I97" t="s">
        <v>87</v>
      </c>
      <c r="J97" t="s">
        <v>480</v>
      </c>
      <c r="K97" t="s">
        <v>31</v>
      </c>
    </row>
    <row r="98" spans="2:11" ht="14.5" x14ac:dyDescent="0.35">
      <c r="B98">
        <v>2022</v>
      </c>
      <c r="C98" t="s">
        <v>465</v>
      </c>
      <c r="D98" t="s">
        <v>483</v>
      </c>
      <c r="E98"/>
      <c r="F98" t="s">
        <v>482</v>
      </c>
      <c r="G98" s="44">
        <v>44926</v>
      </c>
      <c r="H98" s="63">
        <v>7</v>
      </c>
      <c r="I98" t="s">
        <v>87</v>
      </c>
      <c r="J98" t="s">
        <v>480</v>
      </c>
      <c r="K98" t="s">
        <v>31</v>
      </c>
    </row>
    <row r="99" spans="2:11" ht="14.5" x14ac:dyDescent="0.35">
      <c r="B99">
        <v>2022</v>
      </c>
      <c r="C99" t="s">
        <v>465</v>
      </c>
      <c r="D99" t="s">
        <v>483</v>
      </c>
      <c r="E99"/>
      <c r="F99" t="s">
        <v>486</v>
      </c>
      <c r="G99" s="44">
        <v>44926</v>
      </c>
      <c r="H99" s="63">
        <v>1</v>
      </c>
      <c r="I99" t="s">
        <v>87</v>
      </c>
      <c r="J99" t="s">
        <v>480</v>
      </c>
      <c r="K99" t="s">
        <v>31</v>
      </c>
    </row>
    <row r="100" spans="2:11" ht="14.5" x14ac:dyDescent="0.35">
      <c r="B100">
        <v>2022</v>
      </c>
      <c r="C100" t="s">
        <v>466</v>
      </c>
      <c r="D100" t="s">
        <v>477</v>
      </c>
      <c r="E100"/>
      <c r="F100" t="s">
        <v>476</v>
      </c>
      <c r="G100" s="44">
        <v>44926</v>
      </c>
      <c r="H100" s="63">
        <v>102</v>
      </c>
      <c r="I100" t="s">
        <v>92</v>
      </c>
      <c r="J100" t="s">
        <v>458</v>
      </c>
      <c r="K100" t="s">
        <v>31</v>
      </c>
    </row>
    <row r="101" spans="2:11" ht="14.5" x14ac:dyDescent="0.35">
      <c r="B101">
        <v>2022</v>
      </c>
      <c r="C101" t="s">
        <v>466</v>
      </c>
      <c r="D101" t="s">
        <v>479</v>
      </c>
      <c r="E101"/>
      <c r="F101" t="s">
        <v>478</v>
      </c>
      <c r="G101" s="44">
        <v>44926</v>
      </c>
      <c r="H101" s="63">
        <v>20</v>
      </c>
      <c r="I101" t="s">
        <v>92</v>
      </c>
      <c r="J101" t="s">
        <v>480</v>
      </c>
      <c r="K101" t="s">
        <v>31</v>
      </c>
    </row>
    <row r="102" spans="2:11" ht="14.5" x14ac:dyDescent="0.35">
      <c r="B102">
        <v>2022</v>
      </c>
      <c r="C102" t="s">
        <v>466</v>
      </c>
      <c r="D102" t="s">
        <v>483</v>
      </c>
      <c r="E102"/>
      <c r="F102" t="s">
        <v>484</v>
      </c>
      <c r="G102" s="44">
        <v>44926</v>
      </c>
      <c r="H102" s="63">
        <v>51</v>
      </c>
      <c r="I102" t="s">
        <v>92</v>
      </c>
      <c r="J102" t="s">
        <v>480</v>
      </c>
      <c r="K102" t="s">
        <v>31</v>
      </c>
    </row>
    <row r="103" spans="2:11" ht="14.5" x14ac:dyDescent="0.35">
      <c r="B103">
        <v>2022</v>
      </c>
      <c r="C103" t="s">
        <v>466</v>
      </c>
      <c r="D103" t="s">
        <v>483</v>
      </c>
      <c r="E103"/>
      <c r="F103" t="s">
        <v>485</v>
      </c>
      <c r="G103" s="44">
        <v>44926</v>
      </c>
      <c r="H103" s="63">
        <v>93</v>
      </c>
      <c r="I103" t="s">
        <v>92</v>
      </c>
      <c r="J103" t="s">
        <v>480</v>
      </c>
      <c r="K103" t="s">
        <v>31</v>
      </c>
    </row>
    <row r="104" spans="2:11" ht="14.5" x14ac:dyDescent="0.35">
      <c r="B104">
        <v>2022</v>
      </c>
      <c r="C104" t="s">
        <v>466</v>
      </c>
      <c r="D104" t="s">
        <v>483</v>
      </c>
      <c r="E104"/>
      <c r="F104" t="s">
        <v>482</v>
      </c>
      <c r="G104" s="44">
        <v>44926</v>
      </c>
      <c r="H104" s="63">
        <v>68</v>
      </c>
      <c r="I104" t="s">
        <v>92</v>
      </c>
      <c r="J104" t="s">
        <v>480</v>
      </c>
      <c r="K104" t="s">
        <v>31</v>
      </c>
    </row>
    <row r="105" spans="2:11" ht="14.5" x14ac:dyDescent="0.35">
      <c r="B105">
        <v>2022</v>
      </c>
      <c r="C105" t="s">
        <v>466</v>
      </c>
      <c r="D105" t="s">
        <v>483</v>
      </c>
      <c r="E105"/>
      <c r="F105" t="s">
        <v>486</v>
      </c>
      <c r="G105" s="44">
        <v>44926</v>
      </c>
      <c r="H105" s="63">
        <v>85</v>
      </c>
      <c r="I105" t="s">
        <v>92</v>
      </c>
      <c r="J105" t="s">
        <v>480</v>
      </c>
      <c r="K105" t="s">
        <v>31</v>
      </c>
    </row>
    <row r="106" spans="2:11" ht="14.5" x14ac:dyDescent="0.35">
      <c r="B106">
        <v>2022</v>
      </c>
      <c r="C106" t="s">
        <v>466</v>
      </c>
      <c r="D106" t="s">
        <v>460</v>
      </c>
      <c r="E106"/>
      <c r="F106" t="s">
        <v>489</v>
      </c>
      <c r="G106" s="44">
        <v>44926</v>
      </c>
      <c r="H106" s="63">
        <v>185</v>
      </c>
      <c r="I106" t="s">
        <v>92</v>
      </c>
      <c r="J106" t="s">
        <v>480</v>
      </c>
      <c r="K106" t="s">
        <v>31</v>
      </c>
    </row>
    <row r="107" spans="2:11" ht="14.5" x14ac:dyDescent="0.35">
      <c r="B107">
        <v>2022</v>
      </c>
      <c r="C107" t="s">
        <v>467</v>
      </c>
      <c r="D107" t="s">
        <v>477</v>
      </c>
      <c r="E107"/>
      <c r="F107" t="s">
        <v>476</v>
      </c>
      <c r="G107" s="44">
        <v>44926</v>
      </c>
      <c r="H107" s="63">
        <v>89</v>
      </c>
      <c r="I107" t="s">
        <v>92</v>
      </c>
      <c r="J107" t="s">
        <v>458</v>
      </c>
      <c r="K107" t="s">
        <v>31</v>
      </c>
    </row>
    <row r="108" spans="2:11" ht="14.5" x14ac:dyDescent="0.35">
      <c r="B108">
        <v>2022</v>
      </c>
      <c r="C108" t="s">
        <v>467</v>
      </c>
      <c r="D108" t="s">
        <v>479</v>
      </c>
      <c r="E108"/>
      <c r="F108" t="s">
        <v>478</v>
      </c>
      <c r="G108" s="44">
        <v>44926</v>
      </c>
      <c r="H108" s="63">
        <v>11</v>
      </c>
      <c r="I108" t="s">
        <v>92</v>
      </c>
      <c r="J108" t="s">
        <v>480</v>
      </c>
      <c r="K108" t="s">
        <v>31</v>
      </c>
    </row>
    <row r="109" spans="2:11" ht="14.5" x14ac:dyDescent="0.35">
      <c r="B109">
        <v>2022</v>
      </c>
      <c r="C109" t="s">
        <v>467</v>
      </c>
      <c r="D109" t="s">
        <v>483</v>
      </c>
      <c r="E109"/>
      <c r="F109" t="s">
        <v>484</v>
      </c>
      <c r="G109" s="44">
        <v>44926</v>
      </c>
      <c r="H109" s="63">
        <v>75</v>
      </c>
      <c r="I109" t="s">
        <v>92</v>
      </c>
      <c r="J109" t="s">
        <v>480</v>
      </c>
      <c r="K109" t="s">
        <v>31</v>
      </c>
    </row>
    <row r="110" spans="2:11" ht="14.5" x14ac:dyDescent="0.35">
      <c r="B110">
        <v>2022</v>
      </c>
      <c r="C110" t="s">
        <v>467</v>
      </c>
      <c r="D110" t="s">
        <v>483</v>
      </c>
      <c r="E110"/>
      <c r="F110" t="s">
        <v>485</v>
      </c>
      <c r="G110" s="44">
        <v>44926</v>
      </c>
      <c r="H110" s="63">
        <v>105</v>
      </c>
      <c r="I110" t="s">
        <v>92</v>
      </c>
      <c r="J110" t="s">
        <v>480</v>
      </c>
      <c r="K110" t="s">
        <v>31</v>
      </c>
    </row>
    <row r="111" spans="2:11" ht="14.5" x14ac:dyDescent="0.35">
      <c r="B111">
        <v>2022</v>
      </c>
      <c r="C111" t="s">
        <v>467</v>
      </c>
      <c r="D111" t="s">
        <v>483</v>
      </c>
      <c r="E111"/>
      <c r="F111" t="s">
        <v>482</v>
      </c>
      <c r="G111" s="44">
        <v>44926</v>
      </c>
      <c r="H111" s="63">
        <v>50</v>
      </c>
      <c r="I111" t="s">
        <v>92</v>
      </c>
      <c r="J111" t="s">
        <v>480</v>
      </c>
      <c r="K111" t="s">
        <v>31</v>
      </c>
    </row>
    <row r="112" spans="2:11" ht="14.5" x14ac:dyDescent="0.35">
      <c r="B112">
        <v>2022</v>
      </c>
      <c r="C112" t="s">
        <v>467</v>
      </c>
      <c r="D112" t="s">
        <v>483</v>
      </c>
      <c r="E112"/>
      <c r="F112" t="s">
        <v>486</v>
      </c>
      <c r="G112" s="44">
        <v>44926</v>
      </c>
      <c r="H112" s="63">
        <v>93</v>
      </c>
      <c r="I112" t="s">
        <v>92</v>
      </c>
      <c r="J112" t="s">
        <v>480</v>
      </c>
      <c r="K112" t="s">
        <v>31</v>
      </c>
    </row>
    <row r="113" spans="2:11" ht="14.5" x14ac:dyDescent="0.35">
      <c r="B113">
        <v>2022</v>
      </c>
      <c r="C113" t="s">
        <v>467</v>
      </c>
      <c r="D113" t="s">
        <v>460</v>
      </c>
      <c r="E113"/>
      <c r="F113" t="s">
        <v>489</v>
      </c>
      <c r="G113" s="44">
        <v>44926</v>
      </c>
      <c r="H113" s="63">
        <v>158</v>
      </c>
      <c r="I113" t="s">
        <v>92</v>
      </c>
      <c r="J113" t="s">
        <v>480</v>
      </c>
      <c r="K113" t="s">
        <v>31</v>
      </c>
    </row>
    <row r="114" spans="2:11" ht="14.5" x14ac:dyDescent="0.35">
      <c r="B114">
        <v>2022</v>
      </c>
      <c r="C114" t="s">
        <v>468</v>
      </c>
      <c r="D114" t="s">
        <v>477</v>
      </c>
      <c r="E114"/>
      <c r="F114"/>
      <c r="G114" s="44">
        <v>44926</v>
      </c>
      <c r="H114" s="63">
        <v>9869452</v>
      </c>
      <c r="I114" t="s">
        <v>48</v>
      </c>
      <c r="J114" t="s">
        <v>458</v>
      </c>
      <c r="K114" t="s">
        <v>31</v>
      </c>
    </row>
    <row r="115" spans="2:11" ht="14.5" x14ac:dyDescent="0.35">
      <c r="B115">
        <v>2022</v>
      </c>
      <c r="C115" t="s">
        <v>468</v>
      </c>
      <c r="D115" t="s">
        <v>479</v>
      </c>
      <c r="E115"/>
      <c r="F115"/>
      <c r="G115" s="44">
        <v>44926</v>
      </c>
      <c r="H115" s="63">
        <v>57039842</v>
      </c>
      <c r="I115" t="s">
        <v>48</v>
      </c>
      <c r="J115" t="s">
        <v>458</v>
      </c>
      <c r="K115" t="s">
        <v>31</v>
      </c>
    </row>
    <row r="116" spans="2:11" ht="14.5" x14ac:dyDescent="0.35">
      <c r="B116">
        <v>2022</v>
      </c>
      <c r="C116" t="s">
        <v>468</v>
      </c>
      <c r="D116" t="s">
        <v>483</v>
      </c>
      <c r="E116"/>
      <c r="F116"/>
      <c r="G116" s="44">
        <v>44926</v>
      </c>
      <c r="H116" s="63">
        <v>26657789</v>
      </c>
      <c r="I116" t="s">
        <v>48</v>
      </c>
      <c r="J116" t="s">
        <v>458</v>
      </c>
      <c r="K116" t="s">
        <v>31</v>
      </c>
    </row>
    <row r="117" spans="2:11" ht="14.5" x14ac:dyDescent="0.35">
      <c r="B117">
        <v>2022</v>
      </c>
      <c r="C117" t="s">
        <v>468</v>
      </c>
      <c r="D117" t="s">
        <v>460</v>
      </c>
      <c r="E117" t="s">
        <v>490</v>
      </c>
      <c r="F117"/>
      <c r="G117" s="44">
        <v>44926</v>
      </c>
      <c r="H117" s="63">
        <v>0</v>
      </c>
      <c r="I117" t="s">
        <v>48</v>
      </c>
      <c r="J117" t="s">
        <v>458</v>
      </c>
      <c r="K117" t="s">
        <v>31</v>
      </c>
    </row>
    <row r="118" spans="2:11" ht="14.5" x14ac:dyDescent="0.35">
      <c r="B118">
        <v>2022</v>
      </c>
      <c r="C118" t="s">
        <v>468</v>
      </c>
      <c r="D118" t="s">
        <v>491</v>
      </c>
      <c r="E118"/>
      <c r="F118"/>
      <c r="G118" s="44">
        <v>44926</v>
      </c>
      <c r="H118" s="63">
        <v>16716515</v>
      </c>
      <c r="I118" t="s">
        <v>48</v>
      </c>
      <c r="J118" t="s">
        <v>458</v>
      </c>
      <c r="K118" t="s">
        <v>31</v>
      </c>
    </row>
    <row r="119" spans="2:11" ht="14.5" x14ac:dyDescent="0.35">
      <c r="B119">
        <v>2022</v>
      </c>
      <c r="C119" t="s">
        <v>468</v>
      </c>
      <c r="D119" t="s">
        <v>492</v>
      </c>
      <c r="E119"/>
      <c r="F119"/>
      <c r="G119" s="44">
        <v>44926</v>
      </c>
      <c r="H119" s="63">
        <v>11355768</v>
      </c>
      <c r="I119" t="s">
        <v>48</v>
      </c>
      <c r="J119" t="s">
        <v>458</v>
      </c>
      <c r="K119" t="s">
        <v>31</v>
      </c>
    </row>
    <row r="120" spans="2:11" ht="14.5" x14ac:dyDescent="0.35">
      <c r="B120">
        <v>2022</v>
      </c>
      <c r="C120" t="s">
        <v>468</v>
      </c>
      <c r="D120" t="s">
        <v>461</v>
      </c>
      <c r="E120"/>
      <c r="F120"/>
      <c r="G120" s="44">
        <v>44562</v>
      </c>
      <c r="H120" s="63">
        <v>18341511</v>
      </c>
      <c r="I120" t="s">
        <v>48</v>
      </c>
      <c r="J120" t="s">
        <v>469</v>
      </c>
      <c r="K120" t="s">
        <v>493</v>
      </c>
    </row>
    <row r="121" spans="2:11" ht="14.5" x14ac:dyDescent="0.35">
      <c r="B121">
        <v>2022</v>
      </c>
      <c r="C121" t="s">
        <v>537</v>
      </c>
      <c r="D121" t="s">
        <v>477</v>
      </c>
      <c r="E121" t="s">
        <v>117</v>
      </c>
      <c r="F121"/>
      <c r="G121" s="44">
        <v>44197</v>
      </c>
      <c r="H121" s="63">
        <v>74</v>
      </c>
      <c r="I121" t="s">
        <v>285</v>
      </c>
      <c r="J121" t="s">
        <v>469</v>
      </c>
      <c r="K121" t="s">
        <v>31</v>
      </c>
    </row>
    <row r="122" spans="2:11" ht="14.5" x14ac:dyDescent="0.35">
      <c r="B122">
        <v>2022</v>
      </c>
      <c r="C122" t="s">
        <v>537</v>
      </c>
      <c r="D122" t="s">
        <v>483</v>
      </c>
      <c r="E122" t="s">
        <v>117</v>
      </c>
      <c r="F122"/>
      <c r="G122" s="44">
        <v>44197</v>
      </c>
      <c r="H122" s="63">
        <v>67</v>
      </c>
      <c r="I122" t="s">
        <v>285</v>
      </c>
      <c r="J122" t="s">
        <v>469</v>
      </c>
      <c r="K122" t="s">
        <v>31</v>
      </c>
    </row>
    <row r="123" spans="2:11" ht="14.5" x14ac:dyDescent="0.35">
      <c r="B123">
        <v>2022</v>
      </c>
      <c r="C123" t="s">
        <v>537</v>
      </c>
      <c r="D123" t="s">
        <v>492</v>
      </c>
      <c r="E123" t="s">
        <v>117</v>
      </c>
      <c r="F123"/>
      <c r="G123" s="44">
        <v>44197</v>
      </c>
      <c r="H123" s="63">
        <v>25</v>
      </c>
      <c r="I123" t="s">
        <v>285</v>
      </c>
      <c r="J123" t="s">
        <v>469</v>
      </c>
      <c r="K123" t="s">
        <v>31</v>
      </c>
    </row>
    <row r="124" spans="2:11" ht="14.5" x14ac:dyDescent="0.35">
      <c r="B124">
        <v>2022</v>
      </c>
      <c r="C124" t="s">
        <v>537</v>
      </c>
      <c r="D124" t="s">
        <v>461</v>
      </c>
      <c r="E124" t="s">
        <v>117</v>
      </c>
      <c r="F124"/>
      <c r="G124" s="44">
        <v>44197</v>
      </c>
      <c r="H124" s="63">
        <v>52</v>
      </c>
      <c r="I124" t="s">
        <v>285</v>
      </c>
      <c r="J124" t="s">
        <v>469</v>
      </c>
      <c r="K124" t="s">
        <v>493</v>
      </c>
    </row>
    <row r="125" spans="2:11" ht="14.5" x14ac:dyDescent="0.35">
      <c r="B125">
        <v>2022</v>
      </c>
      <c r="C125" t="s">
        <v>539</v>
      </c>
      <c r="D125" t="s">
        <v>492</v>
      </c>
      <c r="E125" t="s">
        <v>117</v>
      </c>
      <c r="F125"/>
      <c r="G125" s="44">
        <v>44197</v>
      </c>
      <c r="H125" s="63">
        <v>10</v>
      </c>
      <c r="I125" t="s">
        <v>285</v>
      </c>
      <c r="J125" t="s">
        <v>469</v>
      </c>
      <c r="K125" t="s">
        <v>31</v>
      </c>
    </row>
    <row r="126" spans="2:11" ht="14.5" x14ac:dyDescent="0.35">
      <c r="B126">
        <v>2022</v>
      </c>
      <c r="C126" t="s">
        <v>540</v>
      </c>
      <c r="D126" t="s">
        <v>483</v>
      </c>
      <c r="E126" t="s">
        <v>117</v>
      </c>
      <c r="F126"/>
      <c r="G126" s="44">
        <v>44197</v>
      </c>
      <c r="H126" s="63">
        <v>62</v>
      </c>
      <c r="I126" t="s">
        <v>285</v>
      </c>
      <c r="J126" t="s">
        <v>469</v>
      </c>
      <c r="K126" t="s">
        <v>31</v>
      </c>
    </row>
    <row r="127" spans="2:11" ht="14.5" x14ac:dyDescent="0.35">
      <c r="B127">
        <v>2022</v>
      </c>
      <c r="C127" t="s">
        <v>540</v>
      </c>
      <c r="D127" t="s">
        <v>492</v>
      </c>
      <c r="E127" t="s">
        <v>117</v>
      </c>
      <c r="F127"/>
      <c r="G127" s="44">
        <v>44197</v>
      </c>
      <c r="H127" s="63">
        <v>4</v>
      </c>
      <c r="I127" t="s">
        <v>285</v>
      </c>
      <c r="J127" t="s">
        <v>469</v>
      </c>
      <c r="K127" t="s">
        <v>31</v>
      </c>
    </row>
    <row r="128" spans="2:11" ht="14.5" x14ac:dyDescent="0.35">
      <c r="B128">
        <v>2022</v>
      </c>
      <c r="C128" t="s">
        <v>540</v>
      </c>
      <c r="D128" t="s">
        <v>461</v>
      </c>
      <c r="E128" t="s">
        <v>117</v>
      </c>
      <c r="F128"/>
      <c r="G128" s="44">
        <v>44197</v>
      </c>
      <c r="H128" s="63">
        <v>24</v>
      </c>
      <c r="I128" t="s">
        <v>285</v>
      </c>
      <c r="J128" t="s">
        <v>469</v>
      </c>
      <c r="K128" t="s">
        <v>493</v>
      </c>
    </row>
    <row r="129" spans="2:11" ht="14.5" x14ac:dyDescent="0.35">
      <c r="B129">
        <v>2022</v>
      </c>
      <c r="C129" t="s">
        <v>474</v>
      </c>
      <c r="D129" t="s">
        <v>477</v>
      </c>
      <c r="E129"/>
      <c r="F129"/>
      <c r="G129" s="44">
        <v>44926</v>
      </c>
      <c r="H129" s="63">
        <v>22100683</v>
      </c>
      <c r="I129" t="s">
        <v>475</v>
      </c>
      <c r="J129" t="s">
        <v>458</v>
      </c>
      <c r="K129" t="s">
        <v>31</v>
      </c>
    </row>
    <row r="130" spans="2:11" ht="14.5" x14ac:dyDescent="0.35">
      <c r="B130">
        <v>2022</v>
      </c>
      <c r="C130" t="s">
        <v>474</v>
      </c>
      <c r="D130" t="s">
        <v>479</v>
      </c>
      <c r="E130"/>
      <c r="F130"/>
      <c r="G130" s="44">
        <v>44926</v>
      </c>
      <c r="H130" s="63">
        <v>120283030</v>
      </c>
      <c r="I130" t="s">
        <v>475</v>
      </c>
      <c r="J130" t="s">
        <v>458</v>
      </c>
      <c r="K130" t="s">
        <v>31</v>
      </c>
    </row>
    <row r="131" spans="2:11" ht="14.5" x14ac:dyDescent="0.35">
      <c r="B131">
        <v>2022</v>
      </c>
      <c r="C131" t="s">
        <v>474</v>
      </c>
      <c r="D131" t="s">
        <v>483</v>
      </c>
      <c r="E131"/>
      <c r="F131"/>
      <c r="G131" s="44">
        <v>44926</v>
      </c>
      <c r="H131" s="63">
        <v>32833030</v>
      </c>
      <c r="I131" t="s">
        <v>475</v>
      </c>
      <c r="J131" t="s">
        <v>458</v>
      </c>
      <c r="K131" t="s">
        <v>31</v>
      </c>
    </row>
    <row r="132" spans="2:11" ht="14.5" x14ac:dyDescent="0.35">
      <c r="B132">
        <v>2022</v>
      </c>
      <c r="C132" t="s">
        <v>474</v>
      </c>
      <c r="D132" t="s">
        <v>460</v>
      </c>
      <c r="E132" t="s">
        <v>490</v>
      </c>
      <c r="F132"/>
      <c r="G132" s="44">
        <v>44926</v>
      </c>
      <c r="H132" s="63">
        <v>47500000</v>
      </c>
      <c r="I132" t="s">
        <v>475</v>
      </c>
      <c r="J132" t="s">
        <v>458</v>
      </c>
      <c r="K132" t="s">
        <v>31</v>
      </c>
    </row>
    <row r="133" spans="2:11" ht="14.5" x14ac:dyDescent="0.35">
      <c r="B133">
        <v>2022</v>
      </c>
      <c r="C133" t="s">
        <v>474</v>
      </c>
      <c r="D133" t="s">
        <v>491</v>
      </c>
      <c r="E133"/>
      <c r="F133"/>
      <c r="G133" s="44">
        <v>44926</v>
      </c>
      <c r="H133" s="63">
        <v>21904980</v>
      </c>
      <c r="I133" t="s">
        <v>475</v>
      </c>
      <c r="J133" t="s">
        <v>458</v>
      </c>
      <c r="K133" t="s">
        <v>31</v>
      </c>
    </row>
    <row r="134" spans="2:11" ht="14.5" x14ac:dyDescent="0.35">
      <c r="B134">
        <v>2022</v>
      </c>
      <c r="C134" t="s">
        <v>474</v>
      </c>
      <c r="D134" t="s">
        <v>492</v>
      </c>
      <c r="E134"/>
      <c r="F134"/>
      <c r="G134" s="44">
        <v>44926</v>
      </c>
      <c r="H134" s="63">
        <v>25252720</v>
      </c>
      <c r="I134" t="s">
        <v>475</v>
      </c>
      <c r="J134" t="s">
        <v>458</v>
      </c>
      <c r="K134" t="s">
        <v>31</v>
      </c>
    </row>
    <row r="135" spans="2:11" ht="14.5" x14ac:dyDescent="0.35">
      <c r="B135">
        <v>2022</v>
      </c>
      <c r="C135" t="s">
        <v>474</v>
      </c>
      <c r="D135" t="s">
        <v>461</v>
      </c>
      <c r="E135"/>
      <c r="F135"/>
      <c r="G135" s="44">
        <v>44197</v>
      </c>
      <c r="H135" s="63">
        <v>45853778</v>
      </c>
      <c r="I135" t="s">
        <v>475</v>
      </c>
      <c r="J135" t="s">
        <v>469</v>
      </c>
      <c r="K135" t="s">
        <v>493</v>
      </c>
    </row>
    <row r="136" spans="2:11" ht="14.5" x14ac:dyDescent="0.35">
      <c r="B136">
        <v>2023</v>
      </c>
      <c r="C136" t="s">
        <v>566</v>
      </c>
      <c r="D136" t="s">
        <v>477</v>
      </c>
      <c r="E136"/>
      <c r="F136" t="s">
        <v>476</v>
      </c>
      <c r="G136" s="44">
        <v>45291</v>
      </c>
      <c r="H136" s="63">
        <v>1</v>
      </c>
      <c r="I136" t="s">
        <v>36</v>
      </c>
      <c r="J136" t="s">
        <v>480</v>
      </c>
      <c r="K136" t="s">
        <v>31</v>
      </c>
    </row>
    <row r="137" spans="2:11" ht="14.5" x14ac:dyDescent="0.35">
      <c r="B137">
        <v>2023</v>
      </c>
      <c r="C137" t="s">
        <v>566</v>
      </c>
      <c r="D137" t="s">
        <v>477</v>
      </c>
      <c r="E137"/>
      <c r="F137" t="s">
        <v>563</v>
      </c>
      <c r="G137" s="44">
        <v>45291</v>
      </c>
      <c r="H137" s="63">
        <v>1</v>
      </c>
      <c r="I137" t="s">
        <v>36</v>
      </c>
      <c r="J137" t="s">
        <v>480</v>
      </c>
      <c r="K137" t="s">
        <v>31</v>
      </c>
    </row>
    <row r="138" spans="2:11" ht="14.5" x14ac:dyDescent="0.35">
      <c r="B138">
        <v>2023</v>
      </c>
      <c r="C138" t="s">
        <v>566</v>
      </c>
      <c r="D138" t="s">
        <v>479</v>
      </c>
      <c r="E138"/>
      <c r="F138" t="s">
        <v>481</v>
      </c>
      <c r="G138" s="44">
        <v>45291</v>
      </c>
      <c r="H138" s="63">
        <v>1</v>
      </c>
      <c r="I138" t="s">
        <v>36</v>
      </c>
      <c r="J138" t="s">
        <v>480</v>
      </c>
      <c r="K138" t="s">
        <v>31</v>
      </c>
    </row>
    <row r="139" spans="2:11" ht="14.5" x14ac:dyDescent="0.35">
      <c r="B139">
        <v>2023</v>
      </c>
      <c r="C139" t="s">
        <v>566</v>
      </c>
      <c r="D139" t="s">
        <v>479</v>
      </c>
      <c r="E139"/>
      <c r="F139" t="s">
        <v>478</v>
      </c>
      <c r="G139" s="44">
        <v>45291</v>
      </c>
      <c r="H139" s="63">
        <v>1</v>
      </c>
      <c r="I139" t="s">
        <v>36</v>
      </c>
      <c r="J139" t="s">
        <v>480</v>
      </c>
      <c r="K139" t="s">
        <v>31</v>
      </c>
    </row>
    <row r="140" spans="2:11" ht="14.5" x14ac:dyDescent="0.35">
      <c r="B140">
        <v>2023</v>
      </c>
      <c r="C140" t="s">
        <v>566</v>
      </c>
      <c r="D140" t="s">
        <v>483</v>
      </c>
      <c r="E140"/>
      <c r="F140" t="s">
        <v>484</v>
      </c>
      <c r="G140" s="44">
        <v>45291</v>
      </c>
      <c r="H140" s="63">
        <v>1</v>
      </c>
      <c r="I140" t="s">
        <v>36</v>
      </c>
      <c r="J140" t="s">
        <v>480</v>
      </c>
      <c r="K140" t="s">
        <v>31</v>
      </c>
    </row>
    <row r="141" spans="2:11" ht="14.5" x14ac:dyDescent="0.35">
      <c r="B141">
        <v>2023</v>
      </c>
      <c r="C141" t="s">
        <v>566</v>
      </c>
      <c r="D141" t="s">
        <v>483</v>
      </c>
      <c r="E141"/>
      <c r="F141" t="s">
        <v>485</v>
      </c>
      <c r="G141" s="44">
        <v>45291</v>
      </c>
      <c r="H141" s="63">
        <v>1</v>
      </c>
      <c r="I141" t="s">
        <v>36</v>
      </c>
      <c r="J141" t="s">
        <v>480</v>
      </c>
      <c r="K141" t="s">
        <v>31</v>
      </c>
    </row>
    <row r="142" spans="2:11" ht="14.5" x14ac:dyDescent="0.35">
      <c r="B142">
        <v>2023</v>
      </c>
      <c r="C142" t="s">
        <v>566</v>
      </c>
      <c r="D142" t="s">
        <v>483</v>
      </c>
      <c r="E142"/>
      <c r="F142" t="s">
        <v>482</v>
      </c>
      <c r="G142" s="44">
        <v>45291</v>
      </c>
      <c r="H142" s="63">
        <v>1</v>
      </c>
      <c r="I142" t="s">
        <v>36</v>
      </c>
      <c r="J142" t="s">
        <v>480</v>
      </c>
      <c r="K142" t="s">
        <v>31</v>
      </c>
    </row>
    <row r="143" spans="2:11" ht="14.5" x14ac:dyDescent="0.35">
      <c r="B143">
        <v>2023</v>
      </c>
      <c r="C143" t="s">
        <v>566</v>
      </c>
      <c r="D143" t="s">
        <v>483</v>
      </c>
      <c r="E143"/>
      <c r="F143" t="s">
        <v>486</v>
      </c>
      <c r="G143" s="44">
        <v>45291</v>
      </c>
      <c r="H143" s="63">
        <v>1</v>
      </c>
      <c r="I143" t="s">
        <v>36</v>
      </c>
      <c r="J143" t="s">
        <v>480</v>
      </c>
      <c r="K143" t="s">
        <v>31</v>
      </c>
    </row>
    <row r="144" spans="2:11" ht="14.5" x14ac:dyDescent="0.35">
      <c r="B144">
        <v>2023</v>
      </c>
      <c r="C144" t="s">
        <v>566</v>
      </c>
      <c r="D144" t="s">
        <v>460</v>
      </c>
      <c r="E144"/>
      <c r="F144" t="s">
        <v>489</v>
      </c>
      <c r="G144" s="44">
        <v>45291</v>
      </c>
      <c r="H144" s="63">
        <v>1</v>
      </c>
      <c r="I144" t="s">
        <v>36</v>
      </c>
      <c r="J144" t="s">
        <v>480</v>
      </c>
      <c r="K144" t="s">
        <v>31</v>
      </c>
    </row>
    <row r="145" spans="2:11" ht="14.5" x14ac:dyDescent="0.35">
      <c r="B145">
        <v>2023</v>
      </c>
      <c r="C145" t="s">
        <v>566</v>
      </c>
      <c r="D145" t="s">
        <v>491</v>
      </c>
      <c r="E145"/>
      <c r="F145" t="s">
        <v>561</v>
      </c>
      <c r="G145" s="44">
        <v>45291</v>
      </c>
      <c r="H145" s="63">
        <v>1</v>
      </c>
      <c r="I145" t="s">
        <v>36</v>
      </c>
      <c r="J145" t="s">
        <v>480</v>
      </c>
      <c r="K145" t="s">
        <v>31</v>
      </c>
    </row>
    <row r="146" spans="2:11" ht="14.5" x14ac:dyDescent="0.35">
      <c r="B146">
        <v>2023</v>
      </c>
      <c r="C146" t="s">
        <v>566</v>
      </c>
      <c r="D146" t="s">
        <v>492</v>
      </c>
      <c r="E146"/>
      <c r="F146" t="s">
        <v>562</v>
      </c>
      <c r="G146" s="44">
        <v>45291</v>
      </c>
      <c r="H146" s="63">
        <v>1</v>
      </c>
      <c r="I146" t="s">
        <v>36</v>
      </c>
      <c r="J146" t="s">
        <v>480</v>
      </c>
      <c r="K146" t="s">
        <v>31</v>
      </c>
    </row>
    <row r="147" spans="2:11" ht="14.5" x14ac:dyDescent="0.35">
      <c r="B147">
        <v>2023</v>
      </c>
      <c r="C147" t="s">
        <v>566</v>
      </c>
      <c r="D147" t="s">
        <v>461</v>
      </c>
      <c r="E147"/>
      <c r="F147" t="s">
        <v>488</v>
      </c>
      <c r="G147" s="44">
        <v>45291</v>
      </c>
      <c r="H147" s="63">
        <v>1</v>
      </c>
      <c r="I147" t="s">
        <v>36</v>
      </c>
      <c r="J147" t="s">
        <v>480</v>
      </c>
      <c r="K147" t="s">
        <v>31</v>
      </c>
    </row>
    <row r="148" spans="2:11" ht="14.5" x14ac:dyDescent="0.35">
      <c r="B148">
        <v>2023</v>
      </c>
      <c r="C148" t="s">
        <v>566</v>
      </c>
      <c r="D148" t="s">
        <v>461</v>
      </c>
      <c r="E148"/>
      <c r="F148" t="s">
        <v>487</v>
      </c>
      <c r="G148" s="44">
        <v>45291</v>
      </c>
      <c r="H148" s="63">
        <v>1</v>
      </c>
      <c r="I148" t="s">
        <v>36</v>
      </c>
      <c r="J148" t="s">
        <v>480</v>
      </c>
      <c r="K148" t="s">
        <v>31</v>
      </c>
    </row>
    <row r="149" spans="2:11" ht="14.5" x14ac:dyDescent="0.35">
      <c r="B149">
        <v>2023</v>
      </c>
      <c r="C149" t="s">
        <v>565</v>
      </c>
      <c r="D149" t="s">
        <v>477</v>
      </c>
      <c r="E149"/>
      <c r="F149" t="s">
        <v>476</v>
      </c>
      <c r="G149" s="44">
        <v>45291</v>
      </c>
      <c r="H149" s="63">
        <v>55351</v>
      </c>
      <c r="I149"/>
      <c r="J149" t="s">
        <v>480</v>
      </c>
      <c r="K149" t="s">
        <v>31</v>
      </c>
    </row>
    <row r="150" spans="2:11" ht="14.5" x14ac:dyDescent="0.35">
      <c r="B150">
        <v>2023</v>
      </c>
      <c r="C150" t="s">
        <v>565</v>
      </c>
      <c r="D150" t="s">
        <v>477</v>
      </c>
      <c r="E150"/>
      <c r="F150" t="s">
        <v>563</v>
      </c>
      <c r="G150" s="44">
        <v>45291</v>
      </c>
      <c r="H150" s="63">
        <v>16500</v>
      </c>
      <c r="I150"/>
      <c r="J150" t="s">
        <v>480</v>
      </c>
      <c r="K150" t="s">
        <v>31</v>
      </c>
    </row>
    <row r="151" spans="2:11" ht="14.5" x14ac:dyDescent="0.35">
      <c r="B151">
        <v>2023</v>
      </c>
      <c r="C151" t="s">
        <v>565</v>
      </c>
      <c r="D151" t="s">
        <v>479</v>
      </c>
      <c r="E151"/>
      <c r="F151" t="s">
        <v>481</v>
      </c>
      <c r="G151" s="44">
        <v>45291</v>
      </c>
      <c r="H151" s="63">
        <v>20878</v>
      </c>
      <c r="I151"/>
      <c r="J151" t="s">
        <v>480</v>
      </c>
      <c r="K151" t="s">
        <v>31</v>
      </c>
    </row>
    <row r="152" spans="2:11" ht="14.5" x14ac:dyDescent="0.35">
      <c r="B152">
        <v>2023</v>
      </c>
      <c r="C152" t="s">
        <v>565</v>
      </c>
      <c r="D152" t="s">
        <v>479</v>
      </c>
      <c r="E152"/>
      <c r="F152" t="s">
        <v>478</v>
      </c>
      <c r="G152" s="44">
        <v>45291</v>
      </c>
      <c r="H152" s="63">
        <v>1986</v>
      </c>
      <c r="I152"/>
      <c r="J152" t="s">
        <v>480</v>
      </c>
      <c r="K152" t="s">
        <v>31</v>
      </c>
    </row>
    <row r="153" spans="2:11" ht="14.5" x14ac:dyDescent="0.35">
      <c r="B153">
        <v>2023</v>
      </c>
      <c r="C153" t="s">
        <v>565</v>
      </c>
      <c r="D153" t="s">
        <v>483</v>
      </c>
      <c r="E153"/>
      <c r="F153" t="s">
        <v>484</v>
      </c>
      <c r="G153" s="44">
        <v>45291</v>
      </c>
      <c r="H153" s="63">
        <v>12355</v>
      </c>
      <c r="I153"/>
      <c r="J153" t="s">
        <v>480</v>
      </c>
      <c r="K153" t="s">
        <v>31</v>
      </c>
    </row>
    <row r="154" spans="2:11" ht="14.5" x14ac:dyDescent="0.35">
      <c r="B154">
        <v>2023</v>
      </c>
      <c r="C154" t="s">
        <v>565</v>
      </c>
      <c r="D154" t="s">
        <v>483</v>
      </c>
      <c r="E154"/>
      <c r="F154" t="s">
        <v>485</v>
      </c>
      <c r="G154" s="44">
        <v>45291</v>
      </c>
      <c r="H154" s="63">
        <v>10371</v>
      </c>
      <c r="I154"/>
      <c r="J154" t="s">
        <v>480</v>
      </c>
      <c r="K154" t="s">
        <v>31</v>
      </c>
    </row>
    <row r="155" spans="2:11" ht="14.5" x14ac:dyDescent="0.35">
      <c r="B155">
        <v>2023</v>
      </c>
      <c r="C155" t="s">
        <v>565</v>
      </c>
      <c r="D155" t="s">
        <v>483</v>
      </c>
      <c r="E155"/>
      <c r="F155" t="s">
        <v>482</v>
      </c>
      <c r="G155" s="44">
        <v>45291</v>
      </c>
      <c r="H155" s="63">
        <v>15840</v>
      </c>
      <c r="I155"/>
      <c r="J155" t="s">
        <v>480</v>
      </c>
      <c r="K155" t="s">
        <v>31</v>
      </c>
    </row>
    <row r="156" spans="2:11" ht="14.5" x14ac:dyDescent="0.35">
      <c r="B156">
        <v>2023</v>
      </c>
      <c r="C156" t="s">
        <v>565</v>
      </c>
      <c r="D156" t="s">
        <v>483</v>
      </c>
      <c r="E156"/>
      <c r="F156" t="s">
        <v>486</v>
      </c>
      <c r="G156" s="44">
        <v>45291</v>
      </c>
      <c r="H156" s="63">
        <v>8758</v>
      </c>
      <c r="I156"/>
      <c r="J156" t="s">
        <v>480</v>
      </c>
      <c r="K156" t="s">
        <v>31</v>
      </c>
    </row>
    <row r="157" spans="2:11" ht="14.5" x14ac:dyDescent="0.35">
      <c r="B157">
        <v>2023</v>
      </c>
      <c r="C157" t="s">
        <v>565</v>
      </c>
      <c r="D157" t="s">
        <v>460</v>
      </c>
      <c r="E157"/>
      <c r="F157" t="s">
        <v>489</v>
      </c>
      <c r="G157" s="44">
        <v>44926</v>
      </c>
      <c r="H157" s="63">
        <v>58296</v>
      </c>
      <c r="I157"/>
      <c r="J157" t="s">
        <v>480</v>
      </c>
      <c r="K157" t="s">
        <v>31</v>
      </c>
    </row>
    <row r="158" spans="2:11" ht="14.5" x14ac:dyDescent="0.35">
      <c r="B158">
        <v>2023</v>
      </c>
      <c r="C158" t="s">
        <v>565</v>
      </c>
      <c r="D158" t="s">
        <v>491</v>
      </c>
      <c r="E158"/>
      <c r="F158" t="s">
        <v>561</v>
      </c>
      <c r="G158" s="44">
        <v>44926</v>
      </c>
      <c r="H158" s="63">
        <v>4988</v>
      </c>
      <c r="I158"/>
      <c r="J158" t="s">
        <v>480</v>
      </c>
      <c r="K158" t="s">
        <v>31</v>
      </c>
    </row>
    <row r="159" spans="2:11" ht="14.5" x14ac:dyDescent="0.35">
      <c r="B159">
        <v>2023</v>
      </c>
      <c r="C159" t="s">
        <v>565</v>
      </c>
      <c r="D159" t="s">
        <v>492</v>
      </c>
      <c r="E159"/>
      <c r="F159" t="s">
        <v>562</v>
      </c>
      <c r="G159" s="44">
        <v>45291</v>
      </c>
      <c r="H159" s="63">
        <v>8317</v>
      </c>
      <c r="I159"/>
      <c r="J159" t="s">
        <v>480</v>
      </c>
      <c r="K159" t="s">
        <v>31</v>
      </c>
    </row>
    <row r="160" spans="2:11" ht="14.5" x14ac:dyDescent="0.35">
      <c r="B160">
        <v>2023</v>
      </c>
      <c r="C160" t="s">
        <v>565</v>
      </c>
      <c r="D160" t="s">
        <v>461</v>
      </c>
      <c r="E160"/>
      <c r="F160" t="s">
        <v>488</v>
      </c>
      <c r="G160" s="44">
        <v>45291</v>
      </c>
      <c r="H160" s="63">
        <v>35360</v>
      </c>
      <c r="I160"/>
      <c r="J160" t="s">
        <v>480</v>
      </c>
      <c r="K160" t="s">
        <v>31</v>
      </c>
    </row>
    <row r="161" spans="2:11" ht="14.5" x14ac:dyDescent="0.35">
      <c r="B161">
        <v>2023</v>
      </c>
      <c r="C161" t="s">
        <v>565</v>
      </c>
      <c r="D161" t="s">
        <v>461</v>
      </c>
      <c r="E161"/>
      <c r="F161" t="s">
        <v>487</v>
      </c>
      <c r="G161" s="44">
        <v>45291</v>
      </c>
      <c r="H161" s="63">
        <v>37434</v>
      </c>
      <c r="I161"/>
      <c r="J161" t="s">
        <v>480</v>
      </c>
      <c r="K161" t="s">
        <v>31</v>
      </c>
    </row>
    <row r="162" spans="2:11" ht="14.5" x14ac:dyDescent="0.35">
      <c r="B162">
        <v>2023</v>
      </c>
      <c r="C162" t="s">
        <v>530</v>
      </c>
      <c r="D162" t="s">
        <v>477</v>
      </c>
      <c r="E162"/>
      <c r="F162"/>
      <c r="G162" s="44">
        <v>45291</v>
      </c>
      <c r="H162" s="63">
        <v>1175917</v>
      </c>
      <c r="I162" t="s">
        <v>48</v>
      </c>
      <c r="J162" t="s">
        <v>458</v>
      </c>
      <c r="K162" t="s">
        <v>31</v>
      </c>
    </row>
    <row r="163" spans="2:11" ht="14.5" x14ac:dyDescent="0.35">
      <c r="B163">
        <v>2023</v>
      </c>
      <c r="C163" t="s">
        <v>530</v>
      </c>
      <c r="D163" t="s">
        <v>479</v>
      </c>
      <c r="E163"/>
      <c r="F163"/>
      <c r="G163" s="44">
        <v>45291</v>
      </c>
      <c r="H163" s="63">
        <v>10018638</v>
      </c>
      <c r="I163" t="s">
        <v>48</v>
      </c>
      <c r="J163" t="s">
        <v>458</v>
      </c>
      <c r="K163" t="s">
        <v>31</v>
      </c>
    </row>
    <row r="164" spans="2:11" ht="14.5" x14ac:dyDescent="0.35">
      <c r="B164">
        <v>2023</v>
      </c>
      <c r="C164" t="s">
        <v>530</v>
      </c>
      <c r="D164" t="s">
        <v>483</v>
      </c>
      <c r="E164"/>
      <c r="F164"/>
      <c r="G164" s="44">
        <v>45291</v>
      </c>
      <c r="H164" s="63">
        <v>2708492</v>
      </c>
      <c r="I164" t="s">
        <v>48</v>
      </c>
      <c r="J164" t="s">
        <v>458</v>
      </c>
      <c r="K164" t="s">
        <v>31</v>
      </c>
    </row>
    <row r="165" spans="2:11" ht="14.5" x14ac:dyDescent="0.35">
      <c r="B165">
        <v>2023</v>
      </c>
      <c r="C165" t="s">
        <v>530</v>
      </c>
      <c r="D165" t="s">
        <v>460</v>
      </c>
      <c r="E165" t="s">
        <v>490</v>
      </c>
      <c r="F165"/>
      <c r="G165" s="44">
        <v>45291</v>
      </c>
      <c r="H165" s="63">
        <v>6306802</v>
      </c>
      <c r="I165" t="s">
        <v>48</v>
      </c>
      <c r="J165" t="s">
        <v>458</v>
      </c>
      <c r="K165" t="s">
        <v>31</v>
      </c>
    </row>
    <row r="166" spans="2:11" ht="14.5" x14ac:dyDescent="0.35">
      <c r="B166">
        <v>2023</v>
      </c>
      <c r="C166" t="s">
        <v>530</v>
      </c>
      <c r="D166" t="s">
        <v>491</v>
      </c>
      <c r="E166"/>
      <c r="F166"/>
      <c r="G166" s="44">
        <v>45291</v>
      </c>
      <c r="H166" s="63">
        <v>2683942</v>
      </c>
      <c r="I166" t="s">
        <v>48</v>
      </c>
      <c r="J166" t="s">
        <v>458</v>
      </c>
      <c r="K166" t="s">
        <v>31</v>
      </c>
    </row>
    <row r="167" spans="2:11" ht="14.5" x14ac:dyDescent="0.35">
      <c r="B167">
        <v>2023</v>
      </c>
      <c r="C167" t="s">
        <v>530</v>
      </c>
      <c r="D167" t="s">
        <v>492</v>
      </c>
      <c r="E167"/>
      <c r="F167"/>
      <c r="G167" s="44">
        <v>45291</v>
      </c>
      <c r="H167" s="63">
        <v>1916334</v>
      </c>
      <c r="I167" t="s">
        <v>48</v>
      </c>
      <c r="J167" t="s">
        <v>458</v>
      </c>
      <c r="K167" t="s">
        <v>31</v>
      </c>
    </row>
    <row r="168" spans="2:11" ht="14.5" x14ac:dyDescent="0.35">
      <c r="B168">
        <v>2023</v>
      </c>
      <c r="C168" t="s">
        <v>530</v>
      </c>
      <c r="D168" t="s">
        <v>461</v>
      </c>
      <c r="E168"/>
      <c r="F168"/>
      <c r="G168" s="44">
        <v>44927</v>
      </c>
      <c r="H168" s="63">
        <v>4768642</v>
      </c>
      <c r="I168" t="s">
        <v>48</v>
      </c>
      <c r="J168" t="s">
        <v>469</v>
      </c>
      <c r="K168" t="s">
        <v>493</v>
      </c>
    </row>
    <row r="169" spans="2:11" ht="14.5" x14ac:dyDescent="0.35">
      <c r="B169">
        <v>2023</v>
      </c>
      <c r="C169" t="s">
        <v>567</v>
      </c>
      <c r="D169" t="s">
        <v>538</v>
      </c>
      <c r="E169"/>
      <c r="F169"/>
      <c r="G169" s="44">
        <v>45291</v>
      </c>
      <c r="H169" s="63">
        <v>1</v>
      </c>
      <c r="I169" t="s">
        <v>66</v>
      </c>
      <c r="J169" t="s">
        <v>480</v>
      </c>
      <c r="K169" t="s">
        <v>31</v>
      </c>
    </row>
    <row r="170" spans="2:11" ht="14.5" x14ac:dyDescent="0.35">
      <c r="B170">
        <v>2023</v>
      </c>
      <c r="C170" t="s">
        <v>567</v>
      </c>
      <c r="D170" t="s">
        <v>477</v>
      </c>
      <c r="E170"/>
      <c r="F170"/>
      <c r="G170" s="44">
        <v>45291</v>
      </c>
      <c r="H170" s="63">
        <v>1</v>
      </c>
      <c r="I170" t="s">
        <v>66</v>
      </c>
      <c r="J170" t="s">
        <v>480</v>
      </c>
      <c r="K170" t="s">
        <v>31</v>
      </c>
    </row>
    <row r="171" spans="2:11" ht="14.5" x14ac:dyDescent="0.35">
      <c r="B171">
        <v>2023</v>
      </c>
      <c r="C171" t="s">
        <v>567</v>
      </c>
      <c r="D171" t="s">
        <v>479</v>
      </c>
      <c r="E171"/>
      <c r="F171"/>
      <c r="G171" s="44">
        <v>45291</v>
      </c>
      <c r="H171" s="63">
        <v>1</v>
      </c>
      <c r="I171" t="s">
        <v>66</v>
      </c>
      <c r="J171" t="s">
        <v>480</v>
      </c>
      <c r="K171" t="s">
        <v>31</v>
      </c>
    </row>
    <row r="172" spans="2:11" ht="14.5" x14ac:dyDescent="0.35">
      <c r="B172">
        <v>2023</v>
      </c>
      <c r="C172" t="s">
        <v>567</v>
      </c>
      <c r="D172" t="s">
        <v>483</v>
      </c>
      <c r="E172"/>
      <c r="F172"/>
      <c r="G172" s="44">
        <v>45291</v>
      </c>
      <c r="H172" s="63">
        <v>1</v>
      </c>
      <c r="I172" t="s">
        <v>66</v>
      </c>
      <c r="J172" t="s">
        <v>480</v>
      </c>
      <c r="K172" t="s">
        <v>31</v>
      </c>
    </row>
    <row r="173" spans="2:11" ht="14.5" x14ac:dyDescent="0.35">
      <c r="B173">
        <v>2023</v>
      </c>
      <c r="C173" t="s">
        <v>567</v>
      </c>
      <c r="D173" t="s">
        <v>460</v>
      </c>
      <c r="E173"/>
      <c r="F173"/>
      <c r="G173" s="44">
        <v>45291</v>
      </c>
      <c r="H173" s="63">
        <v>1</v>
      </c>
      <c r="I173" t="s">
        <v>66</v>
      </c>
      <c r="J173" t="s">
        <v>480</v>
      </c>
      <c r="K173" t="s">
        <v>493</v>
      </c>
    </row>
    <row r="174" spans="2:11" ht="14.5" x14ac:dyDescent="0.35">
      <c r="B174">
        <v>2023</v>
      </c>
      <c r="C174" t="s">
        <v>567</v>
      </c>
      <c r="D174" t="s">
        <v>491</v>
      </c>
      <c r="E174"/>
      <c r="F174"/>
      <c r="G174" s="44">
        <v>45291</v>
      </c>
      <c r="H174" s="63">
        <v>1</v>
      </c>
      <c r="I174" t="s">
        <v>66</v>
      </c>
      <c r="J174" t="s">
        <v>480</v>
      </c>
      <c r="K174" t="s">
        <v>31</v>
      </c>
    </row>
    <row r="175" spans="2:11" ht="14.5" x14ac:dyDescent="0.35">
      <c r="B175">
        <v>2023</v>
      </c>
      <c r="C175" t="s">
        <v>567</v>
      </c>
      <c r="D175" t="s">
        <v>492</v>
      </c>
      <c r="E175"/>
      <c r="F175"/>
      <c r="G175" s="44">
        <v>45291</v>
      </c>
      <c r="H175" s="63">
        <v>1</v>
      </c>
      <c r="I175" t="s">
        <v>66</v>
      </c>
      <c r="J175" t="s">
        <v>480</v>
      </c>
      <c r="K175" t="s">
        <v>31</v>
      </c>
    </row>
    <row r="176" spans="2:11" ht="14.5" x14ac:dyDescent="0.35">
      <c r="B176">
        <v>2023</v>
      </c>
      <c r="C176" t="s">
        <v>567</v>
      </c>
      <c r="D176" t="s">
        <v>461</v>
      </c>
      <c r="E176"/>
      <c r="F176"/>
      <c r="G176" s="44">
        <v>45291</v>
      </c>
      <c r="H176" s="63">
        <v>1</v>
      </c>
      <c r="I176" t="s">
        <v>66</v>
      </c>
      <c r="J176" t="s">
        <v>480</v>
      </c>
      <c r="K176" t="s">
        <v>493</v>
      </c>
    </row>
    <row r="177" spans="2:11" ht="14.5" x14ac:dyDescent="0.35">
      <c r="B177">
        <v>2023</v>
      </c>
      <c r="C177" t="s">
        <v>531</v>
      </c>
      <c r="D177" t="s">
        <v>538</v>
      </c>
      <c r="E177"/>
      <c r="F177"/>
      <c r="G177" s="44">
        <v>45291</v>
      </c>
      <c r="H177" s="63">
        <v>10711192</v>
      </c>
      <c r="I177" t="s">
        <v>48</v>
      </c>
      <c r="J177" t="s">
        <v>480</v>
      </c>
      <c r="K177" t="s">
        <v>31</v>
      </c>
    </row>
    <row r="178" spans="2:11" ht="14.5" x14ac:dyDescent="0.35">
      <c r="B178">
        <v>2023</v>
      </c>
      <c r="C178" t="s">
        <v>531</v>
      </c>
      <c r="D178" t="s">
        <v>483</v>
      </c>
      <c r="E178"/>
      <c r="F178"/>
      <c r="G178" s="44">
        <v>45291</v>
      </c>
      <c r="H178" s="63">
        <v>2559524</v>
      </c>
      <c r="I178" t="s">
        <v>48</v>
      </c>
      <c r="J178" t="s">
        <v>480</v>
      </c>
      <c r="K178" t="s">
        <v>31</v>
      </c>
    </row>
    <row r="179" spans="2:11" ht="14.5" x14ac:dyDescent="0.35">
      <c r="B179">
        <v>2023</v>
      </c>
      <c r="C179" t="s">
        <v>547</v>
      </c>
      <c r="D179" t="s">
        <v>349</v>
      </c>
      <c r="E179"/>
      <c r="F179"/>
      <c r="G179" s="44">
        <v>45291</v>
      </c>
      <c r="H179" s="63">
        <v>1</v>
      </c>
      <c r="I179" t="s">
        <v>361</v>
      </c>
      <c r="J179" t="s">
        <v>469</v>
      </c>
      <c r="K179" t="s">
        <v>548</v>
      </c>
    </row>
    <row r="180" spans="2:11" ht="14.5" x14ac:dyDescent="0.35">
      <c r="B180">
        <v>2023</v>
      </c>
      <c r="C180" t="s">
        <v>547</v>
      </c>
      <c r="D180" t="s">
        <v>349</v>
      </c>
      <c r="E180"/>
      <c r="F180"/>
      <c r="G180" s="44">
        <v>45291</v>
      </c>
      <c r="H180" s="63">
        <v>1</v>
      </c>
      <c r="I180" t="s">
        <v>361</v>
      </c>
      <c r="J180" t="s">
        <v>469</v>
      </c>
      <c r="K180" t="s">
        <v>548</v>
      </c>
    </row>
    <row r="181" spans="2:11" ht="14.5" x14ac:dyDescent="0.35">
      <c r="B181">
        <v>2023</v>
      </c>
      <c r="C181" t="s">
        <v>544</v>
      </c>
      <c r="D181" t="s">
        <v>349</v>
      </c>
      <c r="E181"/>
      <c r="F181"/>
      <c r="G181" s="44">
        <v>45291</v>
      </c>
      <c r="H181" s="63">
        <v>362</v>
      </c>
      <c r="I181" t="s">
        <v>361</v>
      </c>
      <c r="J181" t="s">
        <v>469</v>
      </c>
      <c r="K181" t="s">
        <v>31</v>
      </c>
    </row>
    <row r="182" spans="2:11" ht="14.5" x14ac:dyDescent="0.35">
      <c r="B182">
        <v>2023</v>
      </c>
      <c r="C182" t="s">
        <v>545</v>
      </c>
      <c r="D182" t="s">
        <v>349</v>
      </c>
      <c r="E182"/>
      <c r="F182"/>
      <c r="G182" s="44">
        <v>45291</v>
      </c>
      <c r="H182" s="63">
        <v>747</v>
      </c>
      <c r="I182" t="s">
        <v>48</v>
      </c>
      <c r="J182" t="s">
        <v>469</v>
      </c>
      <c r="K182" t="s">
        <v>31</v>
      </c>
    </row>
    <row r="183" spans="2:11" ht="14.5" x14ac:dyDescent="0.35">
      <c r="B183">
        <v>2023</v>
      </c>
      <c r="C183" t="s">
        <v>509</v>
      </c>
      <c r="D183" t="s">
        <v>477</v>
      </c>
      <c r="E183"/>
      <c r="F183" t="s">
        <v>476</v>
      </c>
      <c r="G183" s="44">
        <v>45291</v>
      </c>
      <c r="H183" s="63">
        <v>0</v>
      </c>
      <c r="I183" t="s">
        <v>36</v>
      </c>
      <c r="J183" t="s">
        <v>480</v>
      </c>
      <c r="K183" t="s">
        <v>31</v>
      </c>
    </row>
    <row r="184" spans="2:11" ht="14.5" x14ac:dyDescent="0.35">
      <c r="B184">
        <v>2023</v>
      </c>
      <c r="C184" t="s">
        <v>509</v>
      </c>
      <c r="D184" t="s">
        <v>477</v>
      </c>
      <c r="E184"/>
      <c r="F184" t="s">
        <v>563</v>
      </c>
      <c r="G184" s="44">
        <v>45291</v>
      </c>
      <c r="H184" s="63">
        <v>0</v>
      </c>
      <c r="I184" t="s">
        <v>36</v>
      </c>
      <c r="J184" t="s">
        <v>480</v>
      </c>
      <c r="K184" t="s">
        <v>31</v>
      </c>
    </row>
    <row r="185" spans="2:11" ht="14.5" x14ac:dyDescent="0.35">
      <c r="B185">
        <v>2023</v>
      </c>
      <c r="C185" t="s">
        <v>509</v>
      </c>
      <c r="D185" t="s">
        <v>479</v>
      </c>
      <c r="E185"/>
      <c r="F185" t="s">
        <v>481</v>
      </c>
      <c r="G185" s="44">
        <v>45291</v>
      </c>
      <c r="H185" s="63">
        <v>0</v>
      </c>
      <c r="I185" t="s">
        <v>36</v>
      </c>
      <c r="J185" t="s">
        <v>480</v>
      </c>
      <c r="K185" t="s">
        <v>31</v>
      </c>
    </row>
    <row r="186" spans="2:11" ht="14.5" x14ac:dyDescent="0.35">
      <c r="B186">
        <v>2023</v>
      </c>
      <c r="C186" t="s">
        <v>509</v>
      </c>
      <c r="D186" t="s">
        <v>479</v>
      </c>
      <c r="E186"/>
      <c r="F186" t="s">
        <v>478</v>
      </c>
      <c r="G186" s="44">
        <v>45291</v>
      </c>
      <c r="H186" s="63">
        <v>0</v>
      </c>
      <c r="I186" t="s">
        <v>36</v>
      </c>
      <c r="J186" t="s">
        <v>480</v>
      </c>
      <c r="K186" t="s">
        <v>31</v>
      </c>
    </row>
    <row r="187" spans="2:11" ht="14.5" x14ac:dyDescent="0.35">
      <c r="B187">
        <v>2023</v>
      </c>
      <c r="C187" t="s">
        <v>509</v>
      </c>
      <c r="D187" t="s">
        <v>483</v>
      </c>
      <c r="E187"/>
      <c r="F187" t="s">
        <v>484</v>
      </c>
      <c r="G187" s="44">
        <v>45291</v>
      </c>
      <c r="H187" s="63">
        <v>0</v>
      </c>
      <c r="I187" t="s">
        <v>36</v>
      </c>
      <c r="J187" t="s">
        <v>480</v>
      </c>
      <c r="K187" t="s">
        <v>31</v>
      </c>
    </row>
    <row r="188" spans="2:11" ht="14.5" x14ac:dyDescent="0.35">
      <c r="B188">
        <v>2023</v>
      </c>
      <c r="C188" t="s">
        <v>509</v>
      </c>
      <c r="D188" t="s">
        <v>483</v>
      </c>
      <c r="E188"/>
      <c r="F188" t="s">
        <v>485</v>
      </c>
      <c r="G188" s="44">
        <v>45291</v>
      </c>
      <c r="H188" s="63">
        <v>0</v>
      </c>
      <c r="I188" t="s">
        <v>36</v>
      </c>
      <c r="J188" t="s">
        <v>480</v>
      </c>
      <c r="K188" t="s">
        <v>31</v>
      </c>
    </row>
    <row r="189" spans="2:11" ht="14.5" x14ac:dyDescent="0.35">
      <c r="B189">
        <v>2023</v>
      </c>
      <c r="C189" t="s">
        <v>509</v>
      </c>
      <c r="D189" t="s">
        <v>483</v>
      </c>
      <c r="E189"/>
      <c r="F189" t="s">
        <v>482</v>
      </c>
      <c r="G189" s="44">
        <v>45291</v>
      </c>
      <c r="H189" s="63">
        <v>0</v>
      </c>
      <c r="I189" t="s">
        <v>36</v>
      </c>
      <c r="J189" t="s">
        <v>480</v>
      </c>
      <c r="K189" t="s">
        <v>31</v>
      </c>
    </row>
    <row r="190" spans="2:11" ht="14.5" x14ac:dyDescent="0.35">
      <c r="B190">
        <v>2023</v>
      </c>
      <c r="C190" t="s">
        <v>509</v>
      </c>
      <c r="D190" t="s">
        <v>483</v>
      </c>
      <c r="E190"/>
      <c r="F190" t="s">
        <v>486</v>
      </c>
      <c r="G190" s="44">
        <v>45291</v>
      </c>
      <c r="H190" s="63">
        <v>0</v>
      </c>
      <c r="I190" t="s">
        <v>36</v>
      </c>
      <c r="J190" t="s">
        <v>480</v>
      </c>
      <c r="K190" t="s">
        <v>31</v>
      </c>
    </row>
    <row r="191" spans="2:11" ht="14.5" x14ac:dyDescent="0.35">
      <c r="B191">
        <v>2023</v>
      </c>
      <c r="C191" t="s">
        <v>509</v>
      </c>
      <c r="D191" t="s">
        <v>460</v>
      </c>
      <c r="E191"/>
      <c r="F191" t="s">
        <v>489</v>
      </c>
      <c r="G191" s="44">
        <v>45291</v>
      </c>
      <c r="H191" s="63">
        <v>0</v>
      </c>
      <c r="I191" t="s">
        <v>36</v>
      </c>
      <c r="J191" t="s">
        <v>480</v>
      </c>
      <c r="K191" t="s">
        <v>31</v>
      </c>
    </row>
    <row r="192" spans="2:11" ht="14.5" x14ac:dyDescent="0.35">
      <c r="B192">
        <v>2023</v>
      </c>
      <c r="C192" t="s">
        <v>509</v>
      </c>
      <c r="D192" t="s">
        <v>491</v>
      </c>
      <c r="E192"/>
      <c r="F192" t="s">
        <v>561</v>
      </c>
      <c r="G192" s="44">
        <v>45291</v>
      </c>
      <c r="H192" s="63">
        <v>0</v>
      </c>
      <c r="I192" t="s">
        <v>36</v>
      </c>
      <c r="J192" t="s">
        <v>480</v>
      </c>
      <c r="K192" t="s">
        <v>31</v>
      </c>
    </row>
    <row r="193" spans="2:11" ht="14.5" x14ac:dyDescent="0.35">
      <c r="B193">
        <v>2023</v>
      </c>
      <c r="C193" t="s">
        <v>509</v>
      </c>
      <c r="D193" t="s">
        <v>492</v>
      </c>
      <c r="E193"/>
      <c r="F193" t="s">
        <v>562</v>
      </c>
      <c r="G193" s="44">
        <v>45291</v>
      </c>
      <c r="H193" s="63">
        <v>0</v>
      </c>
      <c r="I193" t="s">
        <v>36</v>
      </c>
      <c r="J193" t="s">
        <v>480</v>
      </c>
      <c r="K193" t="s">
        <v>31</v>
      </c>
    </row>
    <row r="194" spans="2:11" ht="14.5" x14ac:dyDescent="0.35">
      <c r="B194">
        <v>2023</v>
      </c>
      <c r="C194" t="s">
        <v>509</v>
      </c>
      <c r="D194" t="s">
        <v>461</v>
      </c>
      <c r="E194"/>
      <c r="F194" t="s">
        <v>488</v>
      </c>
      <c r="G194" s="44">
        <v>45291</v>
      </c>
      <c r="H194" s="63">
        <v>0</v>
      </c>
      <c r="I194" t="s">
        <v>36</v>
      </c>
      <c r="J194" t="s">
        <v>480</v>
      </c>
      <c r="K194" t="s">
        <v>31</v>
      </c>
    </row>
    <row r="195" spans="2:11" ht="14.5" x14ac:dyDescent="0.35">
      <c r="B195">
        <v>2023</v>
      </c>
      <c r="C195" t="s">
        <v>509</v>
      </c>
      <c r="D195" t="s">
        <v>461</v>
      </c>
      <c r="E195"/>
      <c r="F195" t="s">
        <v>487</v>
      </c>
      <c r="G195" s="44">
        <v>45291</v>
      </c>
      <c r="H195" s="63">
        <v>0</v>
      </c>
      <c r="I195" t="s">
        <v>36</v>
      </c>
      <c r="J195" t="s">
        <v>480</v>
      </c>
      <c r="K195" t="s">
        <v>31</v>
      </c>
    </row>
    <row r="196" spans="2:11" ht="14.5" x14ac:dyDescent="0.35">
      <c r="B196">
        <v>2023</v>
      </c>
      <c r="C196" t="s">
        <v>510</v>
      </c>
      <c r="D196" t="s">
        <v>477</v>
      </c>
      <c r="E196"/>
      <c r="F196" t="s">
        <v>476</v>
      </c>
      <c r="G196" s="44">
        <v>45291</v>
      </c>
      <c r="H196" s="63">
        <v>0</v>
      </c>
      <c r="I196" t="s">
        <v>36</v>
      </c>
      <c r="J196" t="s">
        <v>480</v>
      </c>
      <c r="K196" t="s">
        <v>31</v>
      </c>
    </row>
    <row r="197" spans="2:11" ht="14.5" x14ac:dyDescent="0.35">
      <c r="B197">
        <v>2023</v>
      </c>
      <c r="C197" t="s">
        <v>510</v>
      </c>
      <c r="D197" t="s">
        <v>477</v>
      </c>
      <c r="E197"/>
      <c r="F197" t="s">
        <v>563</v>
      </c>
      <c r="G197" s="44">
        <v>45291</v>
      </c>
      <c r="H197" s="63">
        <v>0</v>
      </c>
      <c r="I197" t="s">
        <v>36</v>
      </c>
      <c r="J197" t="s">
        <v>480</v>
      </c>
      <c r="K197" t="s">
        <v>31</v>
      </c>
    </row>
    <row r="198" spans="2:11" ht="14.5" x14ac:dyDescent="0.35">
      <c r="B198">
        <v>2023</v>
      </c>
      <c r="C198" t="s">
        <v>510</v>
      </c>
      <c r="D198" t="s">
        <v>479</v>
      </c>
      <c r="E198"/>
      <c r="F198" t="s">
        <v>481</v>
      </c>
      <c r="G198" s="44">
        <v>45291</v>
      </c>
      <c r="H198" s="63">
        <v>0</v>
      </c>
      <c r="I198" t="s">
        <v>36</v>
      </c>
      <c r="J198" t="s">
        <v>480</v>
      </c>
      <c r="K198" t="s">
        <v>31</v>
      </c>
    </row>
    <row r="199" spans="2:11" ht="14.5" x14ac:dyDescent="0.35">
      <c r="B199">
        <v>2023</v>
      </c>
      <c r="C199" t="s">
        <v>510</v>
      </c>
      <c r="D199" t="s">
        <v>479</v>
      </c>
      <c r="E199"/>
      <c r="F199" t="s">
        <v>478</v>
      </c>
      <c r="G199" s="44">
        <v>45291</v>
      </c>
      <c r="H199" s="63">
        <v>0</v>
      </c>
      <c r="I199" t="s">
        <v>36</v>
      </c>
      <c r="J199" t="s">
        <v>480</v>
      </c>
      <c r="K199" t="s">
        <v>31</v>
      </c>
    </row>
    <row r="200" spans="2:11" ht="14.5" x14ac:dyDescent="0.35">
      <c r="B200">
        <v>2023</v>
      </c>
      <c r="C200" t="s">
        <v>510</v>
      </c>
      <c r="D200" t="s">
        <v>483</v>
      </c>
      <c r="E200"/>
      <c r="F200" t="s">
        <v>484</v>
      </c>
      <c r="G200" s="44">
        <v>45291</v>
      </c>
      <c r="H200" s="63">
        <v>0</v>
      </c>
      <c r="I200" t="s">
        <v>36</v>
      </c>
      <c r="J200" t="s">
        <v>480</v>
      </c>
      <c r="K200" t="s">
        <v>31</v>
      </c>
    </row>
    <row r="201" spans="2:11" ht="14.5" x14ac:dyDescent="0.35">
      <c r="B201">
        <v>2023</v>
      </c>
      <c r="C201" t="s">
        <v>510</v>
      </c>
      <c r="D201" t="s">
        <v>483</v>
      </c>
      <c r="E201"/>
      <c r="F201" t="s">
        <v>485</v>
      </c>
      <c r="G201" s="44">
        <v>45291</v>
      </c>
      <c r="H201" s="63">
        <v>0</v>
      </c>
      <c r="I201" t="s">
        <v>36</v>
      </c>
      <c r="J201" t="s">
        <v>480</v>
      </c>
      <c r="K201" t="s">
        <v>31</v>
      </c>
    </row>
    <row r="202" spans="2:11" ht="14.5" x14ac:dyDescent="0.35">
      <c r="B202">
        <v>2023</v>
      </c>
      <c r="C202" t="s">
        <v>510</v>
      </c>
      <c r="D202" t="s">
        <v>483</v>
      </c>
      <c r="E202"/>
      <c r="F202" t="s">
        <v>482</v>
      </c>
      <c r="G202" s="44">
        <v>45291</v>
      </c>
      <c r="H202" s="63">
        <v>0</v>
      </c>
      <c r="I202" t="s">
        <v>36</v>
      </c>
      <c r="J202" t="s">
        <v>480</v>
      </c>
      <c r="K202" t="s">
        <v>31</v>
      </c>
    </row>
    <row r="203" spans="2:11" ht="14.5" x14ac:dyDescent="0.35">
      <c r="B203">
        <v>2023</v>
      </c>
      <c r="C203" t="s">
        <v>510</v>
      </c>
      <c r="D203" t="s">
        <v>483</v>
      </c>
      <c r="E203"/>
      <c r="F203" t="s">
        <v>486</v>
      </c>
      <c r="G203" s="44">
        <v>45291</v>
      </c>
      <c r="H203" s="63">
        <v>0</v>
      </c>
      <c r="I203" t="s">
        <v>36</v>
      </c>
      <c r="J203" t="s">
        <v>480</v>
      </c>
      <c r="K203" t="s">
        <v>31</v>
      </c>
    </row>
    <row r="204" spans="2:11" ht="14.5" x14ac:dyDescent="0.35">
      <c r="B204">
        <v>2023</v>
      </c>
      <c r="C204" t="s">
        <v>510</v>
      </c>
      <c r="D204" t="s">
        <v>460</v>
      </c>
      <c r="E204"/>
      <c r="F204" t="s">
        <v>489</v>
      </c>
      <c r="G204" s="44">
        <v>45291</v>
      </c>
      <c r="H204" s="63">
        <v>0</v>
      </c>
      <c r="I204" t="s">
        <v>36</v>
      </c>
      <c r="J204" t="s">
        <v>480</v>
      </c>
      <c r="K204" t="s">
        <v>31</v>
      </c>
    </row>
    <row r="205" spans="2:11" ht="14.5" x14ac:dyDescent="0.35">
      <c r="B205">
        <v>2023</v>
      </c>
      <c r="C205" t="s">
        <v>510</v>
      </c>
      <c r="D205" t="s">
        <v>491</v>
      </c>
      <c r="E205"/>
      <c r="F205" t="s">
        <v>561</v>
      </c>
      <c r="G205" s="44">
        <v>45291</v>
      </c>
      <c r="H205" s="63">
        <v>0</v>
      </c>
      <c r="I205" t="s">
        <v>36</v>
      </c>
      <c r="J205" t="s">
        <v>480</v>
      </c>
      <c r="K205" t="s">
        <v>31</v>
      </c>
    </row>
    <row r="206" spans="2:11" ht="14.5" x14ac:dyDescent="0.35">
      <c r="B206">
        <v>2023</v>
      </c>
      <c r="C206" t="s">
        <v>510</v>
      </c>
      <c r="D206" t="s">
        <v>492</v>
      </c>
      <c r="E206"/>
      <c r="F206" t="s">
        <v>562</v>
      </c>
      <c r="G206" s="44">
        <v>45291</v>
      </c>
      <c r="H206" s="63">
        <v>0</v>
      </c>
      <c r="I206" t="s">
        <v>36</v>
      </c>
      <c r="J206" t="s">
        <v>480</v>
      </c>
      <c r="K206" t="s">
        <v>31</v>
      </c>
    </row>
    <row r="207" spans="2:11" ht="14.5" x14ac:dyDescent="0.35">
      <c r="B207">
        <v>2023</v>
      </c>
      <c r="C207" t="s">
        <v>510</v>
      </c>
      <c r="D207" t="s">
        <v>461</v>
      </c>
      <c r="E207"/>
      <c r="F207" t="s">
        <v>488</v>
      </c>
      <c r="G207" s="44">
        <v>45291</v>
      </c>
      <c r="H207" s="63">
        <v>0</v>
      </c>
      <c r="I207" t="s">
        <v>36</v>
      </c>
      <c r="J207" t="s">
        <v>480</v>
      </c>
      <c r="K207" t="s">
        <v>31</v>
      </c>
    </row>
    <row r="208" spans="2:11" ht="14.5" x14ac:dyDescent="0.35">
      <c r="B208">
        <v>2023</v>
      </c>
      <c r="C208" t="s">
        <v>510</v>
      </c>
      <c r="D208" t="s">
        <v>461</v>
      </c>
      <c r="E208"/>
      <c r="F208" t="s">
        <v>487</v>
      </c>
      <c r="G208" s="44">
        <v>45291</v>
      </c>
      <c r="H208" s="63">
        <v>0</v>
      </c>
      <c r="I208" t="s">
        <v>36</v>
      </c>
      <c r="J208" t="s">
        <v>480</v>
      </c>
      <c r="K208" t="s">
        <v>31</v>
      </c>
    </row>
    <row r="209" spans="2:11" ht="14.5" x14ac:dyDescent="0.35">
      <c r="B209">
        <v>2023</v>
      </c>
      <c r="C209" t="s">
        <v>511</v>
      </c>
      <c r="D209" t="s">
        <v>477</v>
      </c>
      <c r="E209"/>
      <c r="F209" t="s">
        <v>476</v>
      </c>
      <c r="G209" s="44">
        <v>45291</v>
      </c>
      <c r="H209" s="63">
        <v>0</v>
      </c>
      <c r="I209" t="s">
        <v>36</v>
      </c>
      <c r="J209" t="s">
        <v>480</v>
      </c>
      <c r="K209" t="s">
        <v>31</v>
      </c>
    </row>
    <row r="210" spans="2:11" ht="14.5" x14ac:dyDescent="0.35">
      <c r="B210">
        <v>2023</v>
      </c>
      <c r="C210" t="s">
        <v>511</v>
      </c>
      <c r="D210" t="s">
        <v>477</v>
      </c>
      <c r="E210"/>
      <c r="F210" t="s">
        <v>563</v>
      </c>
      <c r="G210" s="44">
        <v>45291</v>
      </c>
      <c r="H210" s="63">
        <v>0</v>
      </c>
      <c r="I210" t="s">
        <v>36</v>
      </c>
      <c r="J210" t="s">
        <v>480</v>
      </c>
      <c r="K210" t="s">
        <v>31</v>
      </c>
    </row>
    <row r="211" spans="2:11" ht="14.5" x14ac:dyDescent="0.35">
      <c r="B211">
        <v>2023</v>
      </c>
      <c r="C211" t="s">
        <v>511</v>
      </c>
      <c r="D211" t="s">
        <v>479</v>
      </c>
      <c r="E211"/>
      <c r="F211" t="s">
        <v>481</v>
      </c>
      <c r="G211" s="44">
        <v>45291</v>
      </c>
      <c r="H211" s="63">
        <v>0</v>
      </c>
      <c r="I211" t="s">
        <v>36</v>
      </c>
      <c r="J211" t="s">
        <v>480</v>
      </c>
      <c r="K211" t="s">
        <v>31</v>
      </c>
    </row>
    <row r="212" spans="2:11" ht="14.5" x14ac:dyDescent="0.35">
      <c r="B212">
        <v>2023</v>
      </c>
      <c r="C212" t="s">
        <v>511</v>
      </c>
      <c r="D212" t="s">
        <v>479</v>
      </c>
      <c r="E212"/>
      <c r="F212" t="s">
        <v>478</v>
      </c>
      <c r="G212" s="44">
        <v>45291</v>
      </c>
      <c r="H212" s="63">
        <v>0</v>
      </c>
      <c r="I212" t="s">
        <v>36</v>
      </c>
      <c r="J212" t="s">
        <v>480</v>
      </c>
      <c r="K212" t="s">
        <v>31</v>
      </c>
    </row>
    <row r="213" spans="2:11" ht="14.5" x14ac:dyDescent="0.35">
      <c r="B213">
        <v>2023</v>
      </c>
      <c r="C213" t="s">
        <v>511</v>
      </c>
      <c r="D213" t="s">
        <v>483</v>
      </c>
      <c r="E213"/>
      <c r="F213" t="s">
        <v>484</v>
      </c>
      <c r="G213" s="44">
        <v>45291</v>
      </c>
      <c r="H213" s="63">
        <v>0</v>
      </c>
      <c r="I213" t="s">
        <v>36</v>
      </c>
      <c r="J213" t="s">
        <v>480</v>
      </c>
      <c r="K213" t="s">
        <v>31</v>
      </c>
    </row>
    <row r="214" spans="2:11" ht="14.5" x14ac:dyDescent="0.35">
      <c r="B214">
        <v>2023</v>
      </c>
      <c r="C214" t="s">
        <v>511</v>
      </c>
      <c r="D214" t="s">
        <v>483</v>
      </c>
      <c r="E214"/>
      <c r="F214" t="s">
        <v>485</v>
      </c>
      <c r="G214" s="44">
        <v>45291</v>
      </c>
      <c r="H214" s="63">
        <v>0</v>
      </c>
      <c r="I214" t="s">
        <v>36</v>
      </c>
      <c r="J214" t="s">
        <v>480</v>
      </c>
      <c r="K214" t="s">
        <v>31</v>
      </c>
    </row>
    <row r="215" spans="2:11" ht="14.5" x14ac:dyDescent="0.35">
      <c r="B215">
        <v>2023</v>
      </c>
      <c r="C215" t="s">
        <v>511</v>
      </c>
      <c r="D215" t="s">
        <v>483</v>
      </c>
      <c r="E215"/>
      <c r="F215" t="s">
        <v>482</v>
      </c>
      <c r="G215" s="44">
        <v>45291</v>
      </c>
      <c r="H215" s="63">
        <v>0</v>
      </c>
      <c r="I215" t="s">
        <v>36</v>
      </c>
      <c r="J215" t="s">
        <v>480</v>
      </c>
      <c r="K215" t="s">
        <v>31</v>
      </c>
    </row>
    <row r="216" spans="2:11" ht="14.5" x14ac:dyDescent="0.35">
      <c r="B216">
        <v>2023</v>
      </c>
      <c r="C216" t="s">
        <v>511</v>
      </c>
      <c r="D216" t="s">
        <v>483</v>
      </c>
      <c r="E216"/>
      <c r="F216" t="s">
        <v>486</v>
      </c>
      <c r="G216" s="44">
        <v>45291</v>
      </c>
      <c r="H216" s="63">
        <v>0</v>
      </c>
      <c r="I216" t="s">
        <v>36</v>
      </c>
      <c r="J216" t="s">
        <v>480</v>
      </c>
      <c r="K216" t="s">
        <v>31</v>
      </c>
    </row>
    <row r="217" spans="2:11" ht="14.5" x14ac:dyDescent="0.35">
      <c r="B217">
        <v>2023</v>
      </c>
      <c r="C217" t="s">
        <v>511</v>
      </c>
      <c r="D217" t="s">
        <v>460</v>
      </c>
      <c r="E217"/>
      <c r="F217" t="s">
        <v>489</v>
      </c>
      <c r="G217" s="44">
        <v>45291</v>
      </c>
      <c r="H217" s="63">
        <v>0</v>
      </c>
      <c r="I217" t="s">
        <v>36</v>
      </c>
      <c r="J217" t="s">
        <v>480</v>
      </c>
      <c r="K217" t="s">
        <v>31</v>
      </c>
    </row>
    <row r="218" spans="2:11" ht="14.5" x14ac:dyDescent="0.35">
      <c r="B218">
        <v>2023</v>
      </c>
      <c r="C218" t="s">
        <v>511</v>
      </c>
      <c r="D218" t="s">
        <v>491</v>
      </c>
      <c r="E218"/>
      <c r="F218" t="s">
        <v>561</v>
      </c>
      <c r="G218" s="44">
        <v>45291</v>
      </c>
      <c r="H218" s="63">
        <v>0</v>
      </c>
      <c r="I218" t="s">
        <v>36</v>
      </c>
      <c r="J218" t="s">
        <v>480</v>
      </c>
      <c r="K218" t="s">
        <v>31</v>
      </c>
    </row>
    <row r="219" spans="2:11" ht="14.5" x14ac:dyDescent="0.35">
      <c r="B219">
        <v>2023</v>
      </c>
      <c r="C219" t="s">
        <v>511</v>
      </c>
      <c r="D219" t="s">
        <v>492</v>
      </c>
      <c r="E219"/>
      <c r="F219" t="s">
        <v>562</v>
      </c>
      <c r="G219" s="44">
        <v>45291</v>
      </c>
      <c r="H219" s="63">
        <v>0</v>
      </c>
      <c r="I219" t="s">
        <v>36</v>
      </c>
      <c r="J219" t="s">
        <v>480</v>
      </c>
      <c r="K219" t="s">
        <v>31</v>
      </c>
    </row>
    <row r="220" spans="2:11" ht="14.5" x14ac:dyDescent="0.35">
      <c r="B220">
        <v>2023</v>
      </c>
      <c r="C220" t="s">
        <v>511</v>
      </c>
      <c r="D220" t="s">
        <v>461</v>
      </c>
      <c r="E220"/>
      <c r="F220" t="s">
        <v>488</v>
      </c>
      <c r="G220" s="44">
        <v>45291</v>
      </c>
      <c r="H220" s="63">
        <v>0</v>
      </c>
      <c r="I220" t="s">
        <v>36</v>
      </c>
      <c r="J220" t="s">
        <v>480</v>
      </c>
      <c r="K220" t="s">
        <v>31</v>
      </c>
    </row>
    <row r="221" spans="2:11" ht="14.5" x14ac:dyDescent="0.35">
      <c r="B221">
        <v>2023</v>
      </c>
      <c r="C221" t="s">
        <v>511</v>
      </c>
      <c r="D221" t="s">
        <v>461</v>
      </c>
      <c r="E221"/>
      <c r="F221" t="s">
        <v>487</v>
      </c>
      <c r="G221" s="44">
        <v>45291</v>
      </c>
      <c r="H221" s="63">
        <v>0</v>
      </c>
      <c r="I221" t="s">
        <v>36</v>
      </c>
      <c r="J221" t="s">
        <v>480</v>
      </c>
      <c r="K221" t="s">
        <v>31</v>
      </c>
    </row>
    <row r="222" spans="2:11" ht="14.5" x14ac:dyDescent="0.35">
      <c r="B222">
        <v>2023</v>
      </c>
      <c r="C222" t="s">
        <v>504</v>
      </c>
      <c r="D222" t="s">
        <v>477</v>
      </c>
      <c r="E222"/>
      <c r="F222" t="s">
        <v>476</v>
      </c>
      <c r="G222" s="44">
        <v>45291</v>
      </c>
      <c r="H222" s="63">
        <v>1</v>
      </c>
      <c r="I222" t="s">
        <v>36</v>
      </c>
      <c r="J222" t="s">
        <v>469</v>
      </c>
      <c r="K222" t="s">
        <v>31</v>
      </c>
    </row>
    <row r="223" spans="2:11" ht="14.5" x14ac:dyDescent="0.35">
      <c r="B223">
        <v>2023</v>
      </c>
      <c r="C223" t="s">
        <v>504</v>
      </c>
      <c r="D223" t="s">
        <v>477</v>
      </c>
      <c r="E223"/>
      <c r="F223" t="s">
        <v>563</v>
      </c>
      <c r="G223" s="44">
        <v>45291</v>
      </c>
      <c r="H223" s="63">
        <v>1</v>
      </c>
      <c r="I223" t="s">
        <v>36</v>
      </c>
      <c r="J223" t="s">
        <v>469</v>
      </c>
      <c r="K223" t="s">
        <v>31</v>
      </c>
    </row>
    <row r="224" spans="2:11" ht="14.5" x14ac:dyDescent="0.35">
      <c r="B224">
        <v>2023</v>
      </c>
      <c r="C224" t="s">
        <v>504</v>
      </c>
      <c r="D224" t="s">
        <v>479</v>
      </c>
      <c r="E224"/>
      <c r="F224" t="s">
        <v>481</v>
      </c>
      <c r="G224" s="44">
        <v>45291</v>
      </c>
      <c r="H224" s="63">
        <v>1</v>
      </c>
      <c r="I224" t="s">
        <v>36</v>
      </c>
      <c r="J224" t="s">
        <v>469</v>
      </c>
      <c r="K224" t="s">
        <v>31</v>
      </c>
    </row>
    <row r="225" spans="2:11" ht="14.5" x14ac:dyDescent="0.35">
      <c r="B225">
        <v>2023</v>
      </c>
      <c r="C225" t="s">
        <v>504</v>
      </c>
      <c r="D225" t="s">
        <v>479</v>
      </c>
      <c r="E225"/>
      <c r="F225" t="s">
        <v>478</v>
      </c>
      <c r="G225" s="44">
        <v>45291</v>
      </c>
      <c r="H225" s="63">
        <v>1</v>
      </c>
      <c r="I225" t="s">
        <v>36</v>
      </c>
      <c r="J225" t="s">
        <v>469</v>
      </c>
      <c r="K225" t="s">
        <v>31</v>
      </c>
    </row>
    <row r="226" spans="2:11" ht="14.5" x14ac:dyDescent="0.35">
      <c r="B226">
        <v>2023</v>
      </c>
      <c r="C226" t="s">
        <v>504</v>
      </c>
      <c r="D226" t="s">
        <v>483</v>
      </c>
      <c r="E226"/>
      <c r="F226" t="s">
        <v>484</v>
      </c>
      <c r="G226" s="44">
        <v>45291</v>
      </c>
      <c r="H226" s="63">
        <v>1</v>
      </c>
      <c r="I226" t="s">
        <v>36</v>
      </c>
      <c r="J226" t="s">
        <v>469</v>
      </c>
      <c r="K226" t="s">
        <v>31</v>
      </c>
    </row>
    <row r="227" spans="2:11" ht="14.5" x14ac:dyDescent="0.35">
      <c r="B227">
        <v>2023</v>
      </c>
      <c r="C227" t="s">
        <v>504</v>
      </c>
      <c r="D227" t="s">
        <v>483</v>
      </c>
      <c r="E227"/>
      <c r="F227" t="s">
        <v>485</v>
      </c>
      <c r="G227" s="44">
        <v>45291</v>
      </c>
      <c r="H227" s="63">
        <v>1</v>
      </c>
      <c r="I227" t="s">
        <v>36</v>
      </c>
      <c r="J227" t="s">
        <v>469</v>
      </c>
      <c r="K227" t="s">
        <v>31</v>
      </c>
    </row>
    <row r="228" spans="2:11" ht="14.5" x14ac:dyDescent="0.35">
      <c r="B228">
        <v>2023</v>
      </c>
      <c r="C228" t="s">
        <v>504</v>
      </c>
      <c r="D228" t="s">
        <v>483</v>
      </c>
      <c r="E228"/>
      <c r="F228" t="s">
        <v>482</v>
      </c>
      <c r="G228" s="44">
        <v>45291</v>
      </c>
      <c r="H228" s="63">
        <v>1</v>
      </c>
      <c r="I228" t="s">
        <v>36</v>
      </c>
      <c r="J228" t="s">
        <v>469</v>
      </c>
      <c r="K228" t="s">
        <v>31</v>
      </c>
    </row>
    <row r="229" spans="2:11" ht="14.5" x14ac:dyDescent="0.35">
      <c r="B229">
        <v>2023</v>
      </c>
      <c r="C229" t="s">
        <v>504</v>
      </c>
      <c r="D229" t="s">
        <v>483</v>
      </c>
      <c r="E229"/>
      <c r="F229" t="s">
        <v>486</v>
      </c>
      <c r="G229" s="44">
        <v>45291</v>
      </c>
      <c r="H229" s="63">
        <v>1</v>
      </c>
      <c r="I229" t="s">
        <v>36</v>
      </c>
      <c r="J229" t="s">
        <v>469</v>
      </c>
      <c r="K229" t="s">
        <v>31</v>
      </c>
    </row>
    <row r="230" spans="2:11" ht="14.5" x14ac:dyDescent="0.35">
      <c r="B230">
        <v>2023</v>
      </c>
      <c r="C230" t="s">
        <v>504</v>
      </c>
      <c r="D230" t="s">
        <v>460</v>
      </c>
      <c r="E230"/>
      <c r="F230" t="s">
        <v>489</v>
      </c>
      <c r="G230" s="44">
        <v>45291</v>
      </c>
      <c r="H230" s="63">
        <v>1</v>
      </c>
      <c r="I230" t="s">
        <v>36</v>
      </c>
      <c r="J230" t="s">
        <v>469</v>
      </c>
      <c r="K230" t="s">
        <v>31</v>
      </c>
    </row>
    <row r="231" spans="2:11" ht="14.5" x14ac:dyDescent="0.35">
      <c r="B231">
        <v>2023</v>
      </c>
      <c r="C231" t="s">
        <v>504</v>
      </c>
      <c r="D231" t="s">
        <v>491</v>
      </c>
      <c r="E231"/>
      <c r="F231" t="s">
        <v>561</v>
      </c>
      <c r="G231" s="44">
        <v>45291</v>
      </c>
      <c r="H231" s="63">
        <v>1</v>
      </c>
      <c r="I231" t="s">
        <v>36</v>
      </c>
      <c r="J231" t="s">
        <v>469</v>
      </c>
      <c r="K231" t="s">
        <v>31</v>
      </c>
    </row>
    <row r="232" spans="2:11" ht="14.5" x14ac:dyDescent="0.35">
      <c r="B232">
        <v>2023</v>
      </c>
      <c r="C232" t="s">
        <v>504</v>
      </c>
      <c r="D232" t="s">
        <v>492</v>
      </c>
      <c r="E232"/>
      <c r="F232" t="s">
        <v>562</v>
      </c>
      <c r="G232" s="44">
        <v>45291</v>
      </c>
      <c r="H232" s="63">
        <v>1</v>
      </c>
      <c r="I232" t="s">
        <v>36</v>
      </c>
      <c r="J232" t="s">
        <v>469</v>
      </c>
      <c r="K232" t="s">
        <v>31</v>
      </c>
    </row>
    <row r="233" spans="2:11" ht="14.5" x14ac:dyDescent="0.35">
      <c r="B233">
        <v>2023</v>
      </c>
      <c r="C233" t="s">
        <v>504</v>
      </c>
      <c r="D233" t="s">
        <v>461</v>
      </c>
      <c r="E233"/>
      <c r="F233" t="s">
        <v>488</v>
      </c>
      <c r="G233" s="44">
        <v>45291</v>
      </c>
      <c r="H233" s="63">
        <v>1</v>
      </c>
      <c r="I233" t="s">
        <v>36</v>
      </c>
      <c r="J233" t="s">
        <v>469</v>
      </c>
      <c r="K233" t="s">
        <v>31</v>
      </c>
    </row>
    <row r="234" spans="2:11" ht="14.5" x14ac:dyDescent="0.35">
      <c r="B234">
        <v>2023</v>
      </c>
      <c r="C234" t="s">
        <v>504</v>
      </c>
      <c r="D234" t="s">
        <v>461</v>
      </c>
      <c r="E234"/>
      <c r="F234" t="s">
        <v>487</v>
      </c>
      <c r="G234" s="44">
        <v>45291</v>
      </c>
      <c r="H234" s="63">
        <v>1</v>
      </c>
      <c r="I234" t="s">
        <v>36</v>
      </c>
      <c r="J234" t="s">
        <v>469</v>
      </c>
      <c r="K234" t="s">
        <v>31</v>
      </c>
    </row>
    <row r="235" spans="2:11" ht="14.5" x14ac:dyDescent="0.35">
      <c r="B235">
        <v>2023</v>
      </c>
      <c r="C235" t="s">
        <v>512</v>
      </c>
      <c r="D235" t="s">
        <v>477</v>
      </c>
      <c r="E235"/>
      <c r="F235" t="s">
        <v>476</v>
      </c>
      <c r="G235" s="44">
        <v>45291</v>
      </c>
      <c r="H235" s="63">
        <v>1</v>
      </c>
      <c r="I235" t="s">
        <v>564</v>
      </c>
      <c r="J235" t="s">
        <v>458</v>
      </c>
      <c r="K235" t="s">
        <v>31</v>
      </c>
    </row>
    <row r="236" spans="2:11" ht="14.5" x14ac:dyDescent="0.35">
      <c r="B236">
        <v>2023</v>
      </c>
      <c r="C236" t="s">
        <v>512</v>
      </c>
      <c r="D236" t="s">
        <v>477</v>
      </c>
      <c r="E236"/>
      <c r="F236" t="s">
        <v>563</v>
      </c>
      <c r="G236" s="44">
        <v>45291</v>
      </c>
      <c r="H236" s="63">
        <v>0</v>
      </c>
      <c r="I236" t="s">
        <v>564</v>
      </c>
      <c r="J236" t="s">
        <v>458</v>
      </c>
      <c r="K236" t="s">
        <v>31</v>
      </c>
    </row>
    <row r="237" spans="2:11" ht="14.5" x14ac:dyDescent="0.35">
      <c r="B237">
        <v>2023</v>
      </c>
      <c r="C237" t="s">
        <v>512</v>
      </c>
      <c r="D237" t="s">
        <v>479</v>
      </c>
      <c r="E237"/>
      <c r="F237" t="s">
        <v>481</v>
      </c>
      <c r="G237" s="44">
        <v>45291</v>
      </c>
      <c r="H237" s="63">
        <v>0</v>
      </c>
      <c r="I237" t="s">
        <v>564</v>
      </c>
      <c r="J237" t="s">
        <v>458</v>
      </c>
      <c r="K237" t="s">
        <v>31</v>
      </c>
    </row>
    <row r="238" spans="2:11" ht="14.5" x14ac:dyDescent="0.35">
      <c r="B238">
        <v>2023</v>
      </c>
      <c r="C238" t="s">
        <v>512</v>
      </c>
      <c r="D238" t="s">
        <v>479</v>
      </c>
      <c r="E238"/>
      <c r="F238" t="s">
        <v>478</v>
      </c>
      <c r="G238" s="44">
        <v>45291</v>
      </c>
      <c r="H238" s="63">
        <v>4</v>
      </c>
      <c r="I238" t="s">
        <v>564</v>
      </c>
      <c r="J238" t="s">
        <v>458</v>
      </c>
      <c r="K238" t="s">
        <v>31</v>
      </c>
    </row>
    <row r="239" spans="2:11" ht="14.5" x14ac:dyDescent="0.35">
      <c r="B239">
        <v>2023</v>
      </c>
      <c r="C239" t="s">
        <v>512</v>
      </c>
      <c r="D239" t="s">
        <v>483</v>
      </c>
      <c r="E239"/>
      <c r="F239" t="s">
        <v>484</v>
      </c>
      <c r="G239" s="44">
        <v>45291</v>
      </c>
      <c r="H239" s="63">
        <v>0</v>
      </c>
      <c r="I239" t="s">
        <v>564</v>
      </c>
      <c r="J239" t="s">
        <v>458</v>
      </c>
      <c r="K239" t="s">
        <v>31</v>
      </c>
    </row>
    <row r="240" spans="2:11" ht="14.5" x14ac:dyDescent="0.35">
      <c r="B240">
        <v>2023</v>
      </c>
      <c r="C240" t="s">
        <v>512</v>
      </c>
      <c r="D240" t="s">
        <v>483</v>
      </c>
      <c r="E240"/>
      <c r="F240" t="s">
        <v>485</v>
      </c>
      <c r="G240" s="44">
        <v>45291</v>
      </c>
      <c r="H240" s="63">
        <v>0</v>
      </c>
      <c r="I240" t="s">
        <v>564</v>
      </c>
      <c r="J240" t="s">
        <v>458</v>
      </c>
      <c r="K240" t="s">
        <v>31</v>
      </c>
    </row>
    <row r="241" spans="2:11" ht="14.5" x14ac:dyDescent="0.35">
      <c r="B241">
        <v>2023</v>
      </c>
      <c r="C241" t="s">
        <v>512</v>
      </c>
      <c r="D241" t="s">
        <v>483</v>
      </c>
      <c r="E241"/>
      <c r="F241" t="s">
        <v>482</v>
      </c>
      <c r="G241" s="44">
        <v>45291</v>
      </c>
      <c r="H241" s="63">
        <v>11</v>
      </c>
      <c r="I241" t="s">
        <v>564</v>
      </c>
      <c r="J241" t="s">
        <v>458</v>
      </c>
      <c r="K241" t="s">
        <v>31</v>
      </c>
    </row>
    <row r="242" spans="2:11" ht="14.5" x14ac:dyDescent="0.35">
      <c r="B242">
        <v>2023</v>
      </c>
      <c r="C242" t="s">
        <v>512</v>
      </c>
      <c r="D242" t="s">
        <v>483</v>
      </c>
      <c r="E242"/>
      <c r="F242" t="s">
        <v>486</v>
      </c>
      <c r="G242" s="44">
        <v>45291</v>
      </c>
      <c r="H242" s="63">
        <v>0</v>
      </c>
      <c r="I242" t="s">
        <v>564</v>
      </c>
      <c r="J242" t="s">
        <v>458</v>
      </c>
      <c r="K242" t="s">
        <v>31</v>
      </c>
    </row>
    <row r="243" spans="2:11" ht="14.5" x14ac:dyDescent="0.35">
      <c r="B243">
        <v>2023</v>
      </c>
      <c r="C243" t="s">
        <v>512</v>
      </c>
      <c r="D243" t="s">
        <v>460</v>
      </c>
      <c r="E243"/>
      <c r="F243" t="s">
        <v>489</v>
      </c>
      <c r="G243" s="44">
        <v>45291</v>
      </c>
      <c r="H243" s="63">
        <v>0</v>
      </c>
      <c r="I243" t="s">
        <v>564</v>
      </c>
      <c r="J243" t="s">
        <v>458</v>
      </c>
      <c r="K243" t="s">
        <v>31</v>
      </c>
    </row>
    <row r="244" spans="2:11" ht="14.5" x14ac:dyDescent="0.35">
      <c r="B244">
        <v>2023</v>
      </c>
      <c r="C244" t="s">
        <v>512</v>
      </c>
      <c r="D244" t="s">
        <v>491</v>
      </c>
      <c r="E244"/>
      <c r="F244" t="s">
        <v>561</v>
      </c>
      <c r="G244" s="44">
        <v>45291</v>
      </c>
      <c r="H244" s="63">
        <v>4</v>
      </c>
      <c r="I244" t="s">
        <v>564</v>
      </c>
      <c r="J244" t="s">
        <v>458</v>
      </c>
      <c r="K244" t="s">
        <v>31</v>
      </c>
    </row>
    <row r="245" spans="2:11" ht="14.5" x14ac:dyDescent="0.35">
      <c r="B245">
        <v>2023</v>
      </c>
      <c r="C245" t="s">
        <v>512</v>
      </c>
      <c r="D245" t="s">
        <v>492</v>
      </c>
      <c r="E245"/>
      <c r="F245" t="s">
        <v>562</v>
      </c>
      <c r="G245" s="44">
        <v>45291</v>
      </c>
      <c r="H245" s="63">
        <v>5</v>
      </c>
      <c r="I245" t="s">
        <v>564</v>
      </c>
      <c r="J245" t="s">
        <v>458</v>
      </c>
      <c r="K245" t="s">
        <v>31</v>
      </c>
    </row>
    <row r="246" spans="2:11" ht="14.5" x14ac:dyDescent="0.35">
      <c r="B246">
        <v>2023</v>
      </c>
      <c r="C246" t="s">
        <v>512</v>
      </c>
      <c r="D246" t="s">
        <v>461</v>
      </c>
      <c r="E246"/>
      <c r="F246" t="s">
        <v>487</v>
      </c>
      <c r="G246" s="44">
        <v>45291</v>
      </c>
      <c r="H246" s="63">
        <v>12</v>
      </c>
      <c r="I246" t="s">
        <v>564</v>
      </c>
      <c r="J246" t="s">
        <v>458</v>
      </c>
      <c r="K246" t="s">
        <v>31</v>
      </c>
    </row>
    <row r="247" spans="2:11" ht="14.5" x14ac:dyDescent="0.35">
      <c r="B247">
        <v>2023</v>
      </c>
      <c r="C247" t="s">
        <v>529</v>
      </c>
      <c r="D247" t="s">
        <v>460</v>
      </c>
      <c r="E247"/>
      <c r="F247"/>
      <c r="G247" s="44">
        <v>45199</v>
      </c>
      <c r="H247" s="63">
        <v>0</v>
      </c>
      <c r="I247" t="s">
        <v>315</v>
      </c>
      <c r="J247" t="s">
        <v>458</v>
      </c>
      <c r="K247" t="s">
        <v>493</v>
      </c>
    </row>
    <row r="248" spans="2:11" ht="14.5" x14ac:dyDescent="0.35">
      <c r="B248">
        <v>2023</v>
      </c>
      <c r="C248" t="s">
        <v>472</v>
      </c>
      <c r="D248" t="s">
        <v>477</v>
      </c>
      <c r="E248"/>
      <c r="F248"/>
      <c r="G248" s="44">
        <v>44926</v>
      </c>
      <c r="H248" s="63">
        <v>1</v>
      </c>
      <c r="I248" t="s">
        <v>471</v>
      </c>
      <c r="J248" t="s">
        <v>480</v>
      </c>
      <c r="K248" t="s">
        <v>31</v>
      </c>
    </row>
    <row r="249" spans="2:11" ht="14.5" x14ac:dyDescent="0.35">
      <c r="B249">
        <v>2023</v>
      </c>
      <c r="C249" t="s">
        <v>472</v>
      </c>
      <c r="D249" t="s">
        <v>479</v>
      </c>
      <c r="E249"/>
      <c r="F249"/>
      <c r="G249" s="44">
        <v>45291</v>
      </c>
      <c r="H249" s="63">
        <v>1</v>
      </c>
      <c r="I249" t="s">
        <v>471</v>
      </c>
      <c r="J249" t="s">
        <v>480</v>
      </c>
      <c r="K249" t="s">
        <v>31</v>
      </c>
    </row>
    <row r="250" spans="2:11" ht="14.5" x14ac:dyDescent="0.35">
      <c r="B250">
        <v>2023</v>
      </c>
      <c r="C250" t="s">
        <v>472</v>
      </c>
      <c r="D250" t="s">
        <v>483</v>
      </c>
      <c r="E250"/>
      <c r="F250"/>
      <c r="G250" s="44">
        <v>44926</v>
      </c>
      <c r="H250" s="63">
        <v>1</v>
      </c>
      <c r="I250" t="s">
        <v>471</v>
      </c>
      <c r="J250" t="s">
        <v>480</v>
      </c>
      <c r="K250" t="s">
        <v>31</v>
      </c>
    </row>
    <row r="251" spans="2:11" ht="14.5" x14ac:dyDescent="0.35">
      <c r="B251">
        <v>2023</v>
      </c>
      <c r="C251" t="s">
        <v>472</v>
      </c>
      <c r="D251" t="s">
        <v>460</v>
      </c>
      <c r="E251"/>
      <c r="F251"/>
      <c r="G251" s="44">
        <v>45199</v>
      </c>
      <c r="H251" s="63">
        <v>0</v>
      </c>
      <c r="I251" t="s">
        <v>66</v>
      </c>
      <c r="J251" t="s">
        <v>469</v>
      </c>
      <c r="K251" t="s">
        <v>493</v>
      </c>
    </row>
    <row r="252" spans="2:11" ht="14.5" x14ac:dyDescent="0.35">
      <c r="B252">
        <v>2023</v>
      </c>
      <c r="C252" t="s">
        <v>472</v>
      </c>
      <c r="D252" t="s">
        <v>460</v>
      </c>
      <c r="E252" t="s">
        <v>490</v>
      </c>
      <c r="F252"/>
      <c r="G252" s="44">
        <v>44926</v>
      </c>
      <c r="H252" s="63">
        <v>0</v>
      </c>
      <c r="I252" t="s">
        <v>471</v>
      </c>
      <c r="J252" t="s">
        <v>480</v>
      </c>
      <c r="K252" t="s">
        <v>31</v>
      </c>
    </row>
    <row r="253" spans="2:11" ht="14.5" x14ac:dyDescent="0.35">
      <c r="B253">
        <v>2023</v>
      </c>
      <c r="C253" t="s">
        <v>472</v>
      </c>
      <c r="D253" t="s">
        <v>491</v>
      </c>
      <c r="E253"/>
      <c r="F253"/>
      <c r="G253" s="44">
        <v>44926</v>
      </c>
      <c r="H253" s="63">
        <v>0</v>
      </c>
      <c r="I253" t="s">
        <v>471</v>
      </c>
      <c r="J253" t="s">
        <v>480</v>
      </c>
      <c r="K253" t="s">
        <v>31</v>
      </c>
    </row>
    <row r="254" spans="2:11" ht="14.5" x14ac:dyDescent="0.35">
      <c r="B254">
        <v>2023</v>
      </c>
      <c r="C254" t="s">
        <v>472</v>
      </c>
      <c r="D254" t="s">
        <v>492</v>
      </c>
      <c r="E254"/>
      <c r="F254"/>
      <c r="G254" s="44">
        <v>44926</v>
      </c>
      <c r="H254" s="63">
        <v>0</v>
      </c>
      <c r="I254" t="s">
        <v>471</v>
      </c>
      <c r="J254" t="s">
        <v>480</v>
      </c>
      <c r="K254" t="s">
        <v>31</v>
      </c>
    </row>
    <row r="255" spans="2:11" ht="14.5" x14ac:dyDescent="0.35">
      <c r="B255">
        <v>2023</v>
      </c>
      <c r="C255" t="s">
        <v>472</v>
      </c>
      <c r="D255" t="s">
        <v>461</v>
      </c>
      <c r="E255"/>
      <c r="F255"/>
      <c r="G255" s="44">
        <v>45138</v>
      </c>
      <c r="H255" s="63">
        <v>0</v>
      </c>
      <c r="I255" t="s">
        <v>66</v>
      </c>
      <c r="J255" t="s">
        <v>480</v>
      </c>
      <c r="K255" t="s">
        <v>493</v>
      </c>
    </row>
    <row r="256" spans="2:11" ht="14.5" x14ac:dyDescent="0.35">
      <c r="B256">
        <v>2023</v>
      </c>
      <c r="C256" t="s">
        <v>556</v>
      </c>
      <c r="D256"/>
      <c r="E256"/>
      <c r="F256"/>
      <c r="G256" s="44">
        <v>45291</v>
      </c>
      <c r="H256" s="63">
        <v>45</v>
      </c>
      <c r="I256" t="s">
        <v>389</v>
      </c>
      <c r="J256" t="s">
        <v>458</v>
      </c>
      <c r="K256" t="s">
        <v>551</v>
      </c>
    </row>
    <row r="257" spans="2:11" ht="14.5" x14ac:dyDescent="0.35">
      <c r="B257">
        <v>2023</v>
      </c>
      <c r="C257" t="s">
        <v>557</v>
      </c>
      <c r="D257"/>
      <c r="E257"/>
      <c r="F257"/>
      <c r="G257" s="44">
        <v>45291</v>
      </c>
      <c r="H257" s="63">
        <v>5</v>
      </c>
      <c r="I257" t="s">
        <v>389</v>
      </c>
      <c r="J257" t="s">
        <v>458</v>
      </c>
      <c r="K257" t="s">
        <v>551</v>
      </c>
    </row>
    <row r="258" spans="2:11" ht="14.5" x14ac:dyDescent="0.35">
      <c r="B258">
        <v>2023</v>
      </c>
      <c r="C258" t="s">
        <v>549</v>
      </c>
      <c r="D258" t="s">
        <v>349</v>
      </c>
      <c r="E258"/>
      <c r="F258"/>
      <c r="G258" s="44">
        <v>45199</v>
      </c>
      <c r="H258" s="63">
        <v>7</v>
      </c>
      <c r="I258" t="s">
        <v>382</v>
      </c>
      <c r="J258" t="s">
        <v>469</v>
      </c>
      <c r="K258" t="s">
        <v>493</v>
      </c>
    </row>
    <row r="259" spans="2:11" ht="14.5" x14ac:dyDescent="0.35">
      <c r="B259">
        <v>2023</v>
      </c>
      <c r="C259" t="s">
        <v>505</v>
      </c>
      <c r="D259" t="s">
        <v>477</v>
      </c>
      <c r="E259"/>
      <c r="F259" t="s">
        <v>476</v>
      </c>
      <c r="G259" s="44">
        <v>45291</v>
      </c>
      <c r="H259" s="63">
        <v>1</v>
      </c>
      <c r="I259" t="s">
        <v>36</v>
      </c>
      <c r="J259" t="s">
        <v>458</v>
      </c>
      <c r="K259" t="s">
        <v>31</v>
      </c>
    </row>
    <row r="260" spans="2:11" ht="14.5" x14ac:dyDescent="0.35">
      <c r="B260">
        <v>2023</v>
      </c>
      <c r="C260" t="s">
        <v>505</v>
      </c>
      <c r="D260" t="s">
        <v>477</v>
      </c>
      <c r="E260"/>
      <c r="F260" t="s">
        <v>563</v>
      </c>
      <c r="G260" s="44">
        <v>45291</v>
      </c>
      <c r="H260" s="63">
        <v>0</v>
      </c>
      <c r="I260" t="s">
        <v>36</v>
      </c>
      <c r="J260" t="s">
        <v>458</v>
      </c>
      <c r="K260" t="s">
        <v>31</v>
      </c>
    </row>
    <row r="261" spans="2:11" ht="14.5" x14ac:dyDescent="0.35">
      <c r="B261">
        <v>2023</v>
      </c>
      <c r="C261" t="s">
        <v>505</v>
      </c>
      <c r="D261" t="s">
        <v>479</v>
      </c>
      <c r="E261"/>
      <c r="F261" t="s">
        <v>481</v>
      </c>
      <c r="G261" s="44">
        <v>45291</v>
      </c>
      <c r="H261" s="63">
        <v>0</v>
      </c>
      <c r="I261" t="s">
        <v>36</v>
      </c>
      <c r="J261" t="s">
        <v>458</v>
      </c>
      <c r="K261" t="s">
        <v>31</v>
      </c>
    </row>
    <row r="262" spans="2:11" ht="14.5" x14ac:dyDescent="0.35">
      <c r="B262">
        <v>2023</v>
      </c>
      <c r="C262" t="s">
        <v>505</v>
      </c>
      <c r="D262" t="s">
        <v>479</v>
      </c>
      <c r="E262"/>
      <c r="F262" t="s">
        <v>478</v>
      </c>
      <c r="G262" s="44">
        <v>45291</v>
      </c>
      <c r="H262" s="63">
        <v>1</v>
      </c>
      <c r="I262" t="s">
        <v>36</v>
      </c>
      <c r="J262" t="s">
        <v>458</v>
      </c>
      <c r="K262" t="s">
        <v>31</v>
      </c>
    </row>
    <row r="263" spans="2:11" ht="14.5" x14ac:dyDescent="0.35">
      <c r="B263">
        <v>2023</v>
      </c>
      <c r="C263" t="s">
        <v>505</v>
      </c>
      <c r="D263" t="s">
        <v>483</v>
      </c>
      <c r="E263"/>
      <c r="F263" t="s">
        <v>484</v>
      </c>
      <c r="G263" s="44">
        <v>45291</v>
      </c>
      <c r="H263" s="63">
        <v>0</v>
      </c>
      <c r="I263" t="s">
        <v>36</v>
      </c>
      <c r="J263" t="s">
        <v>458</v>
      </c>
      <c r="K263" t="s">
        <v>31</v>
      </c>
    </row>
    <row r="264" spans="2:11" ht="14.5" x14ac:dyDescent="0.35">
      <c r="B264">
        <v>2023</v>
      </c>
      <c r="C264" t="s">
        <v>505</v>
      </c>
      <c r="D264" t="s">
        <v>483</v>
      </c>
      <c r="E264"/>
      <c r="F264" t="s">
        <v>485</v>
      </c>
      <c r="G264" s="44">
        <v>45291</v>
      </c>
      <c r="H264" s="63">
        <v>0</v>
      </c>
      <c r="I264" t="s">
        <v>36</v>
      </c>
      <c r="J264" t="s">
        <v>458</v>
      </c>
      <c r="K264" t="s">
        <v>31</v>
      </c>
    </row>
    <row r="265" spans="2:11" ht="14.5" x14ac:dyDescent="0.35">
      <c r="B265">
        <v>2023</v>
      </c>
      <c r="C265" t="s">
        <v>505</v>
      </c>
      <c r="D265" t="s">
        <v>483</v>
      </c>
      <c r="E265"/>
      <c r="F265" t="s">
        <v>482</v>
      </c>
      <c r="G265" s="44">
        <v>45291</v>
      </c>
      <c r="H265" s="63">
        <v>1</v>
      </c>
      <c r="I265" t="s">
        <v>36</v>
      </c>
      <c r="J265" t="s">
        <v>458</v>
      </c>
      <c r="K265" t="s">
        <v>31</v>
      </c>
    </row>
    <row r="266" spans="2:11" ht="14.5" x14ac:dyDescent="0.35">
      <c r="B266">
        <v>2023</v>
      </c>
      <c r="C266" t="s">
        <v>505</v>
      </c>
      <c r="D266" t="s">
        <v>483</v>
      </c>
      <c r="E266"/>
      <c r="F266" t="s">
        <v>486</v>
      </c>
      <c r="G266" s="44">
        <v>45291</v>
      </c>
      <c r="H266" s="63">
        <v>0</v>
      </c>
      <c r="I266" t="s">
        <v>36</v>
      </c>
      <c r="J266" t="s">
        <v>458</v>
      </c>
      <c r="K266" t="s">
        <v>31</v>
      </c>
    </row>
    <row r="267" spans="2:11" ht="14.5" x14ac:dyDescent="0.35">
      <c r="B267">
        <v>2023</v>
      </c>
      <c r="C267" t="s">
        <v>505</v>
      </c>
      <c r="D267" t="s">
        <v>460</v>
      </c>
      <c r="E267"/>
      <c r="F267" t="s">
        <v>489</v>
      </c>
      <c r="G267" s="44">
        <v>45291</v>
      </c>
      <c r="H267" s="63">
        <v>0</v>
      </c>
      <c r="I267" t="s">
        <v>36</v>
      </c>
      <c r="J267" t="s">
        <v>458</v>
      </c>
      <c r="K267" t="s">
        <v>31</v>
      </c>
    </row>
    <row r="268" spans="2:11" ht="14.5" x14ac:dyDescent="0.35">
      <c r="B268">
        <v>2023</v>
      </c>
      <c r="C268" t="s">
        <v>505</v>
      </c>
      <c r="D268" t="s">
        <v>491</v>
      </c>
      <c r="E268"/>
      <c r="F268" t="s">
        <v>561</v>
      </c>
      <c r="G268" s="44">
        <v>45291</v>
      </c>
      <c r="H268" s="63">
        <v>1</v>
      </c>
      <c r="I268" t="s">
        <v>36</v>
      </c>
      <c r="J268" t="s">
        <v>458</v>
      </c>
      <c r="K268" t="s">
        <v>31</v>
      </c>
    </row>
    <row r="269" spans="2:11" ht="14.5" x14ac:dyDescent="0.35">
      <c r="B269">
        <v>2023</v>
      </c>
      <c r="C269" t="s">
        <v>505</v>
      </c>
      <c r="D269" t="s">
        <v>492</v>
      </c>
      <c r="E269"/>
      <c r="F269" t="s">
        <v>562</v>
      </c>
      <c r="G269" s="44">
        <v>45291</v>
      </c>
      <c r="H269" s="63">
        <v>1</v>
      </c>
      <c r="I269" t="s">
        <v>36</v>
      </c>
      <c r="J269" t="s">
        <v>458</v>
      </c>
      <c r="K269" t="s">
        <v>31</v>
      </c>
    </row>
    <row r="270" spans="2:11" ht="14.5" x14ac:dyDescent="0.35">
      <c r="B270">
        <v>2023</v>
      </c>
      <c r="C270" t="s">
        <v>505</v>
      </c>
      <c r="D270" t="s">
        <v>461</v>
      </c>
      <c r="E270"/>
      <c r="F270" t="s">
        <v>488</v>
      </c>
      <c r="G270" s="44">
        <v>45291</v>
      </c>
      <c r="H270" s="63">
        <v>0</v>
      </c>
      <c r="I270" t="s">
        <v>36</v>
      </c>
      <c r="J270" t="s">
        <v>458</v>
      </c>
      <c r="K270" t="s">
        <v>31</v>
      </c>
    </row>
    <row r="271" spans="2:11" ht="14.5" x14ac:dyDescent="0.35">
      <c r="B271">
        <v>2023</v>
      </c>
      <c r="C271" t="s">
        <v>505</v>
      </c>
      <c r="D271" t="s">
        <v>461</v>
      </c>
      <c r="E271"/>
      <c r="F271" t="s">
        <v>487</v>
      </c>
      <c r="G271" s="44">
        <v>45291</v>
      </c>
      <c r="H271" s="63">
        <v>1</v>
      </c>
      <c r="I271" t="s">
        <v>36</v>
      </c>
      <c r="J271" t="s">
        <v>458</v>
      </c>
      <c r="K271" t="s">
        <v>31</v>
      </c>
    </row>
    <row r="272" spans="2:11" ht="14.5" x14ac:dyDescent="0.35">
      <c r="B272">
        <v>2023</v>
      </c>
      <c r="C272" t="s">
        <v>470</v>
      </c>
      <c r="D272" t="s">
        <v>477</v>
      </c>
      <c r="E272"/>
      <c r="F272"/>
      <c r="G272" s="44">
        <v>45291</v>
      </c>
      <c r="H272" s="63">
        <v>0</v>
      </c>
      <c r="I272" t="s">
        <v>471</v>
      </c>
      <c r="J272" t="s">
        <v>469</v>
      </c>
      <c r="K272" t="s">
        <v>31</v>
      </c>
    </row>
    <row r="273" spans="2:11" ht="14.5" x14ac:dyDescent="0.35">
      <c r="B273">
        <v>2023</v>
      </c>
      <c r="C273" t="s">
        <v>470</v>
      </c>
      <c r="D273" t="s">
        <v>479</v>
      </c>
      <c r="E273"/>
      <c r="F273"/>
      <c r="G273" s="44">
        <v>45291</v>
      </c>
      <c r="H273" s="63">
        <v>0</v>
      </c>
      <c r="I273" t="s">
        <v>471</v>
      </c>
      <c r="J273" t="s">
        <v>469</v>
      </c>
      <c r="K273" t="s">
        <v>31</v>
      </c>
    </row>
    <row r="274" spans="2:11" ht="14.5" x14ac:dyDescent="0.35">
      <c r="B274">
        <v>2023</v>
      </c>
      <c r="C274" t="s">
        <v>470</v>
      </c>
      <c r="D274" t="s">
        <v>483</v>
      </c>
      <c r="E274"/>
      <c r="F274"/>
      <c r="G274" s="44">
        <v>45291</v>
      </c>
      <c r="H274" s="63">
        <v>0</v>
      </c>
      <c r="I274" t="s">
        <v>471</v>
      </c>
      <c r="J274" t="s">
        <v>469</v>
      </c>
      <c r="K274" t="s">
        <v>31</v>
      </c>
    </row>
    <row r="275" spans="2:11" ht="14.5" x14ac:dyDescent="0.35">
      <c r="B275">
        <v>2023</v>
      </c>
      <c r="C275" t="s">
        <v>470</v>
      </c>
      <c r="D275" t="s">
        <v>460</v>
      </c>
      <c r="E275"/>
      <c r="F275"/>
      <c r="G275" s="44">
        <v>44207</v>
      </c>
      <c r="H275" s="63">
        <v>1</v>
      </c>
      <c r="I275" t="s">
        <v>471</v>
      </c>
      <c r="J275" t="s">
        <v>469</v>
      </c>
      <c r="K275" t="s">
        <v>493</v>
      </c>
    </row>
    <row r="276" spans="2:11" ht="14.5" x14ac:dyDescent="0.35">
      <c r="B276">
        <v>2023</v>
      </c>
      <c r="C276" t="s">
        <v>470</v>
      </c>
      <c r="D276" t="s">
        <v>491</v>
      </c>
      <c r="E276"/>
      <c r="F276"/>
      <c r="G276" s="44">
        <v>45291</v>
      </c>
      <c r="H276" s="63">
        <v>0</v>
      </c>
      <c r="I276" t="s">
        <v>471</v>
      </c>
      <c r="J276" t="s">
        <v>469</v>
      </c>
      <c r="K276" t="s">
        <v>31</v>
      </c>
    </row>
    <row r="277" spans="2:11" ht="14.5" x14ac:dyDescent="0.35">
      <c r="B277">
        <v>2023</v>
      </c>
      <c r="C277" t="s">
        <v>470</v>
      </c>
      <c r="D277" t="s">
        <v>492</v>
      </c>
      <c r="E277"/>
      <c r="F277"/>
      <c r="G277" s="44">
        <v>45291</v>
      </c>
      <c r="H277" s="63">
        <v>0</v>
      </c>
      <c r="I277" t="s">
        <v>471</v>
      </c>
      <c r="J277" t="s">
        <v>469</v>
      </c>
      <c r="K277" t="s">
        <v>31</v>
      </c>
    </row>
    <row r="278" spans="2:11" ht="14.5" x14ac:dyDescent="0.35">
      <c r="B278">
        <v>2023</v>
      </c>
      <c r="C278" t="s">
        <v>470</v>
      </c>
      <c r="D278" t="s">
        <v>461</v>
      </c>
      <c r="E278"/>
      <c r="F278"/>
      <c r="G278" s="44">
        <v>45199</v>
      </c>
      <c r="H278" s="63">
        <v>1</v>
      </c>
      <c r="I278" t="s">
        <v>66</v>
      </c>
      <c r="J278" t="s">
        <v>469</v>
      </c>
      <c r="K278" t="s">
        <v>493</v>
      </c>
    </row>
    <row r="279" spans="2:11" ht="14.5" x14ac:dyDescent="0.35">
      <c r="B279">
        <v>2023</v>
      </c>
      <c r="C279" t="s">
        <v>532</v>
      </c>
      <c r="D279" t="s">
        <v>477</v>
      </c>
      <c r="E279"/>
      <c r="F279"/>
      <c r="G279" s="44">
        <v>45291</v>
      </c>
      <c r="H279" s="63">
        <v>0</v>
      </c>
      <c r="I279" t="s">
        <v>471</v>
      </c>
      <c r="J279" t="s">
        <v>480</v>
      </c>
      <c r="K279" t="s">
        <v>31</v>
      </c>
    </row>
    <row r="280" spans="2:11" ht="14.5" x14ac:dyDescent="0.35">
      <c r="B280">
        <v>2023</v>
      </c>
      <c r="C280" t="s">
        <v>532</v>
      </c>
      <c r="D280" t="s">
        <v>479</v>
      </c>
      <c r="E280"/>
      <c r="F280"/>
      <c r="G280" s="44">
        <v>45291</v>
      </c>
      <c r="H280" s="63">
        <v>1</v>
      </c>
      <c r="I280" t="s">
        <v>471</v>
      </c>
      <c r="J280" t="s">
        <v>469</v>
      </c>
      <c r="K280" t="s">
        <v>31</v>
      </c>
    </row>
    <row r="281" spans="2:11" ht="14.5" x14ac:dyDescent="0.35">
      <c r="B281">
        <v>2023</v>
      </c>
      <c r="C281" t="s">
        <v>532</v>
      </c>
      <c r="D281" t="s">
        <v>483</v>
      </c>
      <c r="E281"/>
      <c r="F281"/>
      <c r="G281" s="44">
        <v>45291</v>
      </c>
      <c r="H281" s="63">
        <v>1</v>
      </c>
      <c r="I281" t="s">
        <v>471</v>
      </c>
      <c r="J281" t="s">
        <v>469</v>
      </c>
      <c r="K281" t="s">
        <v>31</v>
      </c>
    </row>
    <row r="282" spans="2:11" ht="14.5" x14ac:dyDescent="0.35">
      <c r="B282">
        <v>2023</v>
      </c>
      <c r="C282" t="s">
        <v>532</v>
      </c>
      <c r="D282" t="s">
        <v>460</v>
      </c>
      <c r="E282"/>
      <c r="F282"/>
      <c r="G282" s="44">
        <v>45291</v>
      </c>
      <c r="H282" s="63">
        <v>0</v>
      </c>
      <c r="I282" t="s">
        <v>471</v>
      </c>
      <c r="J282" t="s">
        <v>458</v>
      </c>
      <c r="K282" t="s">
        <v>493</v>
      </c>
    </row>
    <row r="283" spans="2:11" ht="14.5" x14ac:dyDescent="0.35">
      <c r="B283">
        <v>2023</v>
      </c>
      <c r="C283" t="s">
        <v>532</v>
      </c>
      <c r="D283" t="s">
        <v>491</v>
      </c>
      <c r="E283"/>
      <c r="F283"/>
      <c r="G283" s="44">
        <v>45291</v>
      </c>
      <c r="H283" s="63">
        <v>1</v>
      </c>
      <c r="I283" t="s">
        <v>471</v>
      </c>
      <c r="J283" t="s">
        <v>469</v>
      </c>
      <c r="K283" t="s">
        <v>31</v>
      </c>
    </row>
    <row r="284" spans="2:11" ht="14.5" x14ac:dyDescent="0.35">
      <c r="B284">
        <v>2023</v>
      </c>
      <c r="C284" t="s">
        <v>532</v>
      </c>
      <c r="D284" t="s">
        <v>492</v>
      </c>
      <c r="E284"/>
      <c r="F284"/>
      <c r="G284" s="44">
        <v>45291</v>
      </c>
      <c r="H284" s="63">
        <v>0</v>
      </c>
      <c r="I284" t="s">
        <v>471</v>
      </c>
      <c r="J284" t="s">
        <v>469</v>
      </c>
      <c r="K284" t="s">
        <v>31</v>
      </c>
    </row>
    <row r="285" spans="2:11" ht="14.5" x14ac:dyDescent="0.35">
      <c r="B285">
        <v>2023</v>
      </c>
      <c r="C285" t="s">
        <v>532</v>
      </c>
      <c r="D285" t="s">
        <v>461</v>
      </c>
      <c r="E285"/>
      <c r="F285"/>
      <c r="G285" s="44">
        <v>45199</v>
      </c>
      <c r="H285" s="63">
        <v>1</v>
      </c>
      <c r="I285" t="s">
        <v>66</v>
      </c>
      <c r="J285" t="s">
        <v>469</v>
      </c>
      <c r="K285" t="s">
        <v>493</v>
      </c>
    </row>
    <row r="286" spans="2:11" ht="14.5" x14ac:dyDescent="0.35">
      <c r="B286">
        <v>2023</v>
      </c>
      <c r="C286" t="s">
        <v>527</v>
      </c>
      <c r="D286" t="s">
        <v>477</v>
      </c>
      <c r="E286"/>
      <c r="F286"/>
      <c r="G286" s="44">
        <v>45291</v>
      </c>
      <c r="H286" s="63">
        <v>1</v>
      </c>
      <c r="I286" t="s">
        <v>66</v>
      </c>
      <c r="J286" t="s">
        <v>458</v>
      </c>
      <c r="K286" t="s">
        <v>31</v>
      </c>
    </row>
    <row r="287" spans="2:11" ht="14.5" x14ac:dyDescent="0.35">
      <c r="B287">
        <v>2023</v>
      </c>
      <c r="C287" t="s">
        <v>527</v>
      </c>
      <c r="D287" t="s">
        <v>479</v>
      </c>
      <c r="E287"/>
      <c r="F287"/>
      <c r="G287" s="44">
        <v>45291</v>
      </c>
      <c r="H287" s="63">
        <v>1</v>
      </c>
      <c r="I287" t="s">
        <v>66</v>
      </c>
      <c r="J287" t="s">
        <v>458</v>
      </c>
      <c r="K287" t="s">
        <v>31</v>
      </c>
    </row>
    <row r="288" spans="2:11" ht="14.5" x14ac:dyDescent="0.35">
      <c r="B288">
        <v>2023</v>
      </c>
      <c r="C288" t="s">
        <v>527</v>
      </c>
      <c r="D288" t="s">
        <v>483</v>
      </c>
      <c r="E288"/>
      <c r="F288"/>
      <c r="G288" s="44">
        <v>45291</v>
      </c>
      <c r="H288" s="63">
        <v>1</v>
      </c>
      <c r="I288" t="s">
        <v>66</v>
      </c>
      <c r="J288" t="s">
        <v>458</v>
      </c>
      <c r="K288" t="s">
        <v>31</v>
      </c>
    </row>
    <row r="289" spans="2:11" ht="14.5" x14ac:dyDescent="0.35">
      <c r="B289">
        <v>2023</v>
      </c>
      <c r="C289" t="s">
        <v>527</v>
      </c>
      <c r="D289" t="s">
        <v>460</v>
      </c>
      <c r="E289"/>
      <c r="F289"/>
      <c r="G289" s="44">
        <v>45199</v>
      </c>
      <c r="H289" s="63">
        <v>0</v>
      </c>
      <c r="I289" t="s">
        <v>66</v>
      </c>
      <c r="J289" t="s">
        <v>480</v>
      </c>
      <c r="K289" t="s">
        <v>493</v>
      </c>
    </row>
    <row r="290" spans="2:11" ht="14.5" x14ac:dyDescent="0.35">
      <c r="B290">
        <v>2023</v>
      </c>
      <c r="C290" t="s">
        <v>527</v>
      </c>
      <c r="D290" t="s">
        <v>491</v>
      </c>
      <c r="E290"/>
      <c r="F290"/>
      <c r="G290" s="44">
        <v>45291</v>
      </c>
      <c r="H290" s="63">
        <v>1</v>
      </c>
      <c r="I290" t="s">
        <v>66</v>
      </c>
      <c r="J290" t="s">
        <v>458</v>
      </c>
      <c r="K290" t="s">
        <v>31</v>
      </c>
    </row>
    <row r="291" spans="2:11" ht="14.5" x14ac:dyDescent="0.35">
      <c r="B291">
        <v>2023</v>
      </c>
      <c r="C291" t="s">
        <v>527</v>
      </c>
      <c r="D291" t="s">
        <v>461</v>
      </c>
      <c r="E291"/>
      <c r="F291"/>
      <c r="G291" s="44">
        <v>45138</v>
      </c>
      <c r="H291" s="63">
        <v>1</v>
      </c>
      <c r="I291" t="s">
        <v>66</v>
      </c>
      <c r="J291" t="s">
        <v>480</v>
      </c>
      <c r="K291" t="s">
        <v>493</v>
      </c>
    </row>
    <row r="292" spans="2:11" ht="14.5" x14ac:dyDescent="0.35">
      <c r="B292">
        <v>2023</v>
      </c>
      <c r="C292" t="s">
        <v>517</v>
      </c>
      <c r="D292" t="s">
        <v>477</v>
      </c>
      <c r="E292"/>
      <c r="F292" t="s">
        <v>476</v>
      </c>
      <c r="G292" s="44">
        <v>45291</v>
      </c>
      <c r="H292" s="63">
        <v>0</v>
      </c>
      <c r="I292" t="s">
        <v>36</v>
      </c>
      <c r="J292" t="s">
        <v>480</v>
      </c>
      <c r="K292" t="s">
        <v>31</v>
      </c>
    </row>
    <row r="293" spans="2:11" ht="14.5" x14ac:dyDescent="0.35">
      <c r="B293">
        <v>2023</v>
      </c>
      <c r="C293" t="s">
        <v>517</v>
      </c>
      <c r="D293" t="s">
        <v>477</v>
      </c>
      <c r="E293"/>
      <c r="F293" t="s">
        <v>563</v>
      </c>
      <c r="G293" s="44">
        <v>45291</v>
      </c>
      <c r="H293" s="63">
        <v>0</v>
      </c>
      <c r="I293" t="s">
        <v>36</v>
      </c>
      <c r="J293" t="s">
        <v>480</v>
      </c>
      <c r="K293" t="s">
        <v>31</v>
      </c>
    </row>
    <row r="294" spans="2:11" ht="14.5" x14ac:dyDescent="0.35">
      <c r="B294">
        <v>2023</v>
      </c>
      <c r="C294" t="s">
        <v>517</v>
      </c>
      <c r="D294" t="s">
        <v>479</v>
      </c>
      <c r="E294"/>
      <c r="F294" t="s">
        <v>481</v>
      </c>
      <c r="G294" s="44">
        <v>45291</v>
      </c>
      <c r="H294" s="63">
        <v>0</v>
      </c>
      <c r="I294" t="s">
        <v>36</v>
      </c>
      <c r="J294" t="s">
        <v>480</v>
      </c>
      <c r="K294" t="s">
        <v>31</v>
      </c>
    </row>
    <row r="295" spans="2:11" ht="14.5" x14ac:dyDescent="0.35">
      <c r="B295">
        <v>2023</v>
      </c>
      <c r="C295" t="s">
        <v>517</v>
      </c>
      <c r="D295" t="s">
        <v>479</v>
      </c>
      <c r="E295"/>
      <c r="F295" t="s">
        <v>478</v>
      </c>
      <c r="G295" s="44">
        <v>45291</v>
      </c>
      <c r="H295" s="63">
        <v>0</v>
      </c>
      <c r="I295" t="s">
        <v>36</v>
      </c>
      <c r="J295" t="s">
        <v>480</v>
      </c>
      <c r="K295" t="s">
        <v>31</v>
      </c>
    </row>
    <row r="296" spans="2:11" ht="14.5" x14ac:dyDescent="0.35">
      <c r="B296">
        <v>2023</v>
      </c>
      <c r="C296" t="s">
        <v>517</v>
      </c>
      <c r="D296" t="s">
        <v>483</v>
      </c>
      <c r="E296"/>
      <c r="F296" t="s">
        <v>484</v>
      </c>
      <c r="G296" s="44">
        <v>45291</v>
      </c>
      <c r="H296" s="63">
        <v>0</v>
      </c>
      <c r="I296" t="s">
        <v>36</v>
      </c>
      <c r="J296" t="s">
        <v>480</v>
      </c>
      <c r="K296" t="s">
        <v>31</v>
      </c>
    </row>
    <row r="297" spans="2:11" ht="14.5" x14ac:dyDescent="0.35">
      <c r="B297">
        <v>2023</v>
      </c>
      <c r="C297" t="s">
        <v>517</v>
      </c>
      <c r="D297" t="s">
        <v>483</v>
      </c>
      <c r="E297"/>
      <c r="F297" t="s">
        <v>485</v>
      </c>
      <c r="G297" s="44">
        <v>45291</v>
      </c>
      <c r="H297" s="63">
        <v>0</v>
      </c>
      <c r="I297" t="s">
        <v>36</v>
      </c>
      <c r="J297" t="s">
        <v>480</v>
      </c>
      <c r="K297" t="s">
        <v>31</v>
      </c>
    </row>
    <row r="298" spans="2:11" ht="14.5" x14ac:dyDescent="0.35">
      <c r="B298">
        <v>2023</v>
      </c>
      <c r="C298" t="s">
        <v>517</v>
      </c>
      <c r="D298" t="s">
        <v>483</v>
      </c>
      <c r="E298"/>
      <c r="F298" t="s">
        <v>482</v>
      </c>
      <c r="G298" s="44">
        <v>45291</v>
      </c>
      <c r="H298" s="63">
        <v>0</v>
      </c>
      <c r="I298" t="s">
        <v>36</v>
      </c>
      <c r="J298" t="s">
        <v>480</v>
      </c>
      <c r="K298" t="s">
        <v>31</v>
      </c>
    </row>
    <row r="299" spans="2:11" ht="14.5" x14ac:dyDescent="0.35">
      <c r="B299">
        <v>2023</v>
      </c>
      <c r="C299" t="s">
        <v>517</v>
      </c>
      <c r="D299" t="s">
        <v>483</v>
      </c>
      <c r="E299"/>
      <c r="F299" t="s">
        <v>486</v>
      </c>
      <c r="G299" s="44">
        <v>45291</v>
      </c>
      <c r="H299" s="63">
        <v>0</v>
      </c>
      <c r="I299" t="s">
        <v>36</v>
      </c>
      <c r="J299" t="s">
        <v>480</v>
      </c>
      <c r="K299" t="s">
        <v>31</v>
      </c>
    </row>
    <row r="300" spans="2:11" ht="14.5" x14ac:dyDescent="0.35">
      <c r="B300">
        <v>2023</v>
      </c>
      <c r="C300" t="s">
        <v>517</v>
      </c>
      <c r="D300" t="s">
        <v>460</v>
      </c>
      <c r="E300"/>
      <c r="F300" t="s">
        <v>489</v>
      </c>
      <c r="G300" s="44">
        <v>45291</v>
      </c>
      <c r="H300" s="63">
        <v>0</v>
      </c>
      <c r="I300" t="s">
        <v>36</v>
      </c>
      <c r="J300" t="s">
        <v>480</v>
      </c>
      <c r="K300" t="s">
        <v>31</v>
      </c>
    </row>
    <row r="301" spans="2:11" ht="14.5" x14ac:dyDescent="0.35">
      <c r="B301">
        <v>2023</v>
      </c>
      <c r="C301" t="s">
        <v>517</v>
      </c>
      <c r="D301" t="s">
        <v>491</v>
      </c>
      <c r="E301"/>
      <c r="F301" t="s">
        <v>561</v>
      </c>
      <c r="G301" s="44">
        <v>45291</v>
      </c>
      <c r="H301" s="63">
        <v>0</v>
      </c>
      <c r="I301" t="s">
        <v>36</v>
      </c>
      <c r="J301" t="s">
        <v>480</v>
      </c>
      <c r="K301" t="s">
        <v>31</v>
      </c>
    </row>
    <row r="302" spans="2:11" ht="14.5" x14ac:dyDescent="0.35">
      <c r="B302">
        <v>2023</v>
      </c>
      <c r="C302" t="s">
        <v>517</v>
      </c>
      <c r="D302" t="s">
        <v>492</v>
      </c>
      <c r="E302"/>
      <c r="F302" t="s">
        <v>562</v>
      </c>
      <c r="G302" s="44">
        <v>45291</v>
      </c>
      <c r="H302" s="63">
        <v>0</v>
      </c>
      <c r="I302" t="s">
        <v>36</v>
      </c>
      <c r="J302" t="s">
        <v>480</v>
      </c>
      <c r="K302" t="s">
        <v>31</v>
      </c>
    </row>
    <row r="303" spans="2:11" ht="14.5" x14ac:dyDescent="0.35">
      <c r="B303">
        <v>2023</v>
      </c>
      <c r="C303" t="s">
        <v>517</v>
      </c>
      <c r="D303" t="s">
        <v>461</v>
      </c>
      <c r="E303"/>
      <c r="F303" t="s">
        <v>488</v>
      </c>
      <c r="G303" s="44">
        <v>45291</v>
      </c>
      <c r="H303" s="63">
        <v>0</v>
      </c>
      <c r="I303" t="s">
        <v>36</v>
      </c>
      <c r="J303" t="s">
        <v>480</v>
      </c>
      <c r="K303" t="s">
        <v>31</v>
      </c>
    </row>
    <row r="304" spans="2:11" ht="14.5" x14ac:dyDescent="0.35">
      <c r="B304">
        <v>2023</v>
      </c>
      <c r="C304" t="s">
        <v>517</v>
      </c>
      <c r="D304" t="s">
        <v>461</v>
      </c>
      <c r="E304"/>
      <c r="F304" t="s">
        <v>487</v>
      </c>
      <c r="G304" s="44">
        <v>45291</v>
      </c>
      <c r="H304" s="63">
        <v>0</v>
      </c>
      <c r="I304" t="s">
        <v>36</v>
      </c>
      <c r="J304" t="s">
        <v>480</v>
      </c>
      <c r="K304" t="s">
        <v>31</v>
      </c>
    </row>
    <row r="305" spans="2:11" ht="14.5" x14ac:dyDescent="0.35">
      <c r="B305">
        <v>2023</v>
      </c>
      <c r="C305" t="s">
        <v>558</v>
      </c>
      <c r="D305"/>
      <c r="E305"/>
      <c r="F305"/>
      <c r="G305" s="44">
        <v>45291</v>
      </c>
      <c r="H305" s="63">
        <v>4</v>
      </c>
      <c r="I305" t="s">
        <v>724</v>
      </c>
      <c r="J305" t="s">
        <v>458</v>
      </c>
      <c r="K305" t="s">
        <v>551</v>
      </c>
    </row>
    <row r="306" spans="2:11" ht="14.5" x14ac:dyDescent="0.35">
      <c r="B306">
        <v>2023</v>
      </c>
      <c r="C306" t="s">
        <v>559</v>
      </c>
      <c r="D306"/>
      <c r="E306"/>
      <c r="F306"/>
      <c r="G306" s="44">
        <v>45291</v>
      </c>
      <c r="H306" s="63">
        <v>58</v>
      </c>
      <c r="I306" t="s">
        <v>389</v>
      </c>
      <c r="J306" t="s">
        <v>458</v>
      </c>
      <c r="K306" t="s">
        <v>551</v>
      </c>
    </row>
    <row r="307" spans="2:11" ht="14.5" x14ac:dyDescent="0.35">
      <c r="B307">
        <v>2023</v>
      </c>
      <c r="C307" t="s">
        <v>560</v>
      </c>
      <c r="D307"/>
      <c r="E307"/>
      <c r="F307"/>
      <c r="G307" s="44">
        <v>45291</v>
      </c>
      <c r="H307" s="63">
        <v>54</v>
      </c>
      <c r="I307" t="s">
        <v>389</v>
      </c>
      <c r="J307" t="s">
        <v>458</v>
      </c>
      <c r="K307" t="s">
        <v>551</v>
      </c>
    </row>
    <row r="308" spans="2:11" ht="14.5" x14ac:dyDescent="0.35">
      <c r="B308">
        <v>2023</v>
      </c>
      <c r="C308" t="s">
        <v>508</v>
      </c>
      <c r="D308" t="s">
        <v>477</v>
      </c>
      <c r="E308"/>
      <c r="F308" t="s">
        <v>476</v>
      </c>
      <c r="G308" s="44">
        <v>45291</v>
      </c>
      <c r="H308" s="63">
        <v>0</v>
      </c>
      <c r="I308" t="s">
        <v>36</v>
      </c>
      <c r="J308" t="s">
        <v>480</v>
      </c>
      <c r="K308" t="s">
        <v>31</v>
      </c>
    </row>
    <row r="309" spans="2:11" ht="14.5" x14ac:dyDescent="0.35">
      <c r="B309">
        <v>2023</v>
      </c>
      <c r="C309" t="s">
        <v>508</v>
      </c>
      <c r="D309" t="s">
        <v>477</v>
      </c>
      <c r="E309"/>
      <c r="F309" t="s">
        <v>563</v>
      </c>
      <c r="G309" s="44">
        <v>45291</v>
      </c>
      <c r="H309" s="63">
        <v>0</v>
      </c>
      <c r="I309" t="s">
        <v>36</v>
      </c>
      <c r="J309" t="s">
        <v>480</v>
      </c>
      <c r="K309" t="s">
        <v>31</v>
      </c>
    </row>
    <row r="310" spans="2:11" ht="14.5" x14ac:dyDescent="0.35">
      <c r="B310">
        <v>2023</v>
      </c>
      <c r="C310" t="s">
        <v>508</v>
      </c>
      <c r="D310" t="s">
        <v>479</v>
      </c>
      <c r="E310"/>
      <c r="F310" t="s">
        <v>481</v>
      </c>
      <c r="G310" s="44">
        <v>45291</v>
      </c>
      <c r="H310" s="63">
        <v>0</v>
      </c>
      <c r="I310" t="s">
        <v>36</v>
      </c>
      <c r="J310" t="s">
        <v>480</v>
      </c>
      <c r="K310" t="s">
        <v>31</v>
      </c>
    </row>
    <row r="311" spans="2:11" ht="14.5" x14ac:dyDescent="0.35">
      <c r="B311">
        <v>2023</v>
      </c>
      <c r="C311" t="s">
        <v>508</v>
      </c>
      <c r="D311" t="s">
        <v>479</v>
      </c>
      <c r="E311"/>
      <c r="F311" t="s">
        <v>478</v>
      </c>
      <c r="G311" s="44">
        <v>45291</v>
      </c>
      <c r="H311" s="63">
        <v>0</v>
      </c>
      <c r="I311" t="s">
        <v>36</v>
      </c>
      <c r="J311" t="s">
        <v>480</v>
      </c>
      <c r="K311" t="s">
        <v>31</v>
      </c>
    </row>
    <row r="312" spans="2:11" ht="14.5" x14ac:dyDescent="0.35">
      <c r="B312">
        <v>2023</v>
      </c>
      <c r="C312" t="s">
        <v>508</v>
      </c>
      <c r="D312" t="s">
        <v>483</v>
      </c>
      <c r="E312"/>
      <c r="F312" t="s">
        <v>484</v>
      </c>
      <c r="G312" s="44">
        <v>45291</v>
      </c>
      <c r="H312" s="63">
        <v>1</v>
      </c>
      <c r="I312" t="s">
        <v>36</v>
      </c>
      <c r="J312" t="s">
        <v>469</v>
      </c>
      <c r="K312" t="s">
        <v>31</v>
      </c>
    </row>
    <row r="313" spans="2:11" ht="14.5" x14ac:dyDescent="0.35">
      <c r="B313">
        <v>2023</v>
      </c>
      <c r="C313" t="s">
        <v>508</v>
      </c>
      <c r="D313" t="s">
        <v>483</v>
      </c>
      <c r="E313"/>
      <c r="F313" t="s">
        <v>485</v>
      </c>
      <c r="G313" s="44">
        <v>45291</v>
      </c>
      <c r="H313" s="63">
        <v>1</v>
      </c>
      <c r="I313" t="s">
        <v>36</v>
      </c>
      <c r="J313" t="s">
        <v>469</v>
      </c>
      <c r="K313" t="s">
        <v>31</v>
      </c>
    </row>
    <row r="314" spans="2:11" ht="14.5" x14ac:dyDescent="0.35">
      <c r="B314">
        <v>2023</v>
      </c>
      <c r="C314" t="s">
        <v>508</v>
      </c>
      <c r="D314" t="s">
        <v>483</v>
      </c>
      <c r="E314"/>
      <c r="F314" t="s">
        <v>482</v>
      </c>
      <c r="G314" s="44">
        <v>45291</v>
      </c>
      <c r="H314" s="63">
        <v>1</v>
      </c>
      <c r="I314" t="s">
        <v>36</v>
      </c>
      <c r="J314" t="s">
        <v>458</v>
      </c>
      <c r="K314" t="s">
        <v>31</v>
      </c>
    </row>
    <row r="315" spans="2:11" ht="14.5" x14ac:dyDescent="0.35">
      <c r="B315">
        <v>2023</v>
      </c>
      <c r="C315" t="s">
        <v>508</v>
      </c>
      <c r="D315" t="s">
        <v>483</v>
      </c>
      <c r="E315"/>
      <c r="F315" t="s">
        <v>486</v>
      </c>
      <c r="G315" s="44">
        <v>45291</v>
      </c>
      <c r="H315" s="63">
        <v>1</v>
      </c>
      <c r="I315" t="s">
        <v>36</v>
      </c>
      <c r="J315" t="s">
        <v>469</v>
      </c>
      <c r="K315" t="s">
        <v>31</v>
      </c>
    </row>
    <row r="316" spans="2:11" ht="14.5" x14ac:dyDescent="0.35">
      <c r="B316">
        <v>2023</v>
      </c>
      <c r="C316" t="s">
        <v>508</v>
      </c>
      <c r="D316" t="s">
        <v>460</v>
      </c>
      <c r="E316"/>
      <c r="F316" t="s">
        <v>489</v>
      </c>
      <c r="G316" s="44">
        <v>45291</v>
      </c>
      <c r="H316" s="63">
        <v>0</v>
      </c>
      <c r="I316" t="s">
        <v>36</v>
      </c>
      <c r="J316" t="s">
        <v>480</v>
      </c>
      <c r="K316" t="s">
        <v>31</v>
      </c>
    </row>
    <row r="317" spans="2:11" ht="14.5" x14ac:dyDescent="0.35">
      <c r="B317">
        <v>2023</v>
      </c>
      <c r="C317" t="s">
        <v>508</v>
      </c>
      <c r="D317" t="s">
        <v>491</v>
      </c>
      <c r="E317"/>
      <c r="F317" t="s">
        <v>561</v>
      </c>
      <c r="G317" s="44">
        <v>45291</v>
      </c>
      <c r="H317" s="63">
        <v>0</v>
      </c>
      <c r="I317" t="s">
        <v>36</v>
      </c>
      <c r="J317" t="s">
        <v>480</v>
      </c>
      <c r="K317" t="s">
        <v>31</v>
      </c>
    </row>
    <row r="318" spans="2:11" ht="14.5" x14ac:dyDescent="0.35">
      <c r="B318">
        <v>2023</v>
      </c>
      <c r="C318" t="s">
        <v>508</v>
      </c>
      <c r="D318" t="s">
        <v>492</v>
      </c>
      <c r="E318"/>
      <c r="F318" t="s">
        <v>562</v>
      </c>
      <c r="G318" s="44">
        <v>45291</v>
      </c>
      <c r="H318" s="63">
        <v>0</v>
      </c>
      <c r="I318" t="s">
        <v>36</v>
      </c>
      <c r="J318" t="s">
        <v>480</v>
      </c>
      <c r="K318" t="s">
        <v>31</v>
      </c>
    </row>
    <row r="319" spans="2:11" ht="14.5" x14ac:dyDescent="0.35">
      <c r="B319">
        <v>2023</v>
      </c>
      <c r="C319" t="s">
        <v>508</v>
      </c>
      <c r="D319" t="s">
        <v>461</v>
      </c>
      <c r="E319"/>
      <c r="F319" t="s">
        <v>488</v>
      </c>
      <c r="G319" s="44">
        <v>45291</v>
      </c>
      <c r="H319" s="63">
        <v>0</v>
      </c>
      <c r="I319" t="s">
        <v>36</v>
      </c>
      <c r="J319" t="s">
        <v>480</v>
      </c>
      <c r="K319" t="s">
        <v>31</v>
      </c>
    </row>
    <row r="320" spans="2:11" ht="14.5" x14ac:dyDescent="0.35">
      <c r="B320">
        <v>2023</v>
      </c>
      <c r="C320" t="s">
        <v>508</v>
      </c>
      <c r="D320" t="s">
        <v>461</v>
      </c>
      <c r="E320"/>
      <c r="F320" t="s">
        <v>487</v>
      </c>
      <c r="G320" s="44">
        <v>45291</v>
      </c>
      <c r="H320" s="63">
        <v>0</v>
      </c>
      <c r="I320" t="s">
        <v>36</v>
      </c>
      <c r="J320" t="s">
        <v>480</v>
      </c>
      <c r="K320" t="s">
        <v>31</v>
      </c>
    </row>
    <row r="321" spans="2:11" ht="14.5" x14ac:dyDescent="0.35">
      <c r="B321">
        <v>2023</v>
      </c>
      <c r="C321" t="s">
        <v>525</v>
      </c>
      <c r="D321" t="s">
        <v>477</v>
      </c>
      <c r="E321"/>
      <c r="F321"/>
      <c r="G321" s="44">
        <v>45291</v>
      </c>
      <c r="H321" s="63">
        <v>1</v>
      </c>
      <c r="I321" t="s">
        <v>471</v>
      </c>
      <c r="J321" t="s">
        <v>458</v>
      </c>
      <c r="K321" t="s">
        <v>31</v>
      </c>
    </row>
    <row r="322" spans="2:11" ht="14.5" x14ac:dyDescent="0.35">
      <c r="B322">
        <v>2023</v>
      </c>
      <c r="C322" t="s">
        <v>525</v>
      </c>
      <c r="D322" t="s">
        <v>479</v>
      </c>
      <c r="E322"/>
      <c r="F322"/>
      <c r="G322" s="44">
        <v>45291</v>
      </c>
      <c r="H322" s="63">
        <v>1</v>
      </c>
      <c r="I322" t="s">
        <v>471</v>
      </c>
      <c r="J322" t="s">
        <v>458</v>
      </c>
      <c r="K322" t="s">
        <v>31</v>
      </c>
    </row>
    <row r="323" spans="2:11" ht="14.5" x14ac:dyDescent="0.35">
      <c r="B323">
        <v>2023</v>
      </c>
      <c r="C323" t="s">
        <v>525</v>
      </c>
      <c r="D323" t="s">
        <v>483</v>
      </c>
      <c r="E323"/>
      <c r="F323"/>
      <c r="G323" s="44">
        <v>45291</v>
      </c>
      <c r="H323" s="63">
        <v>1</v>
      </c>
      <c r="I323" t="s">
        <v>471</v>
      </c>
      <c r="J323" t="s">
        <v>458</v>
      </c>
      <c r="K323" t="s">
        <v>31</v>
      </c>
    </row>
    <row r="324" spans="2:11" ht="14.5" x14ac:dyDescent="0.35">
      <c r="B324">
        <v>2023</v>
      </c>
      <c r="C324" t="s">
        <v>525</v>
      </c>
      <c r="D324" t="s">
        <v>460</v>
      </c>
      <c r="E324"/>
      <c r="F324"/>
      <c r="G324" s="44">
        <v>45199</v>
      </c>
      <c r="H324" s="63">
        <v>1</v>
      </c>
      <c r="I324" t="s">
        <v>66</v>
      </c>
      <c r="J324" t="s">
        <v>469</v>
      </c>
      <c r="K324" t="s">
        <v>493</v>
      </c>
    </row>
    <row r="325" spans="2:11" ht="14.5" x14ac:dyDescent="0.35">
      <c r="B325">
        <v>2023</v>
      </c>
      <c r="C325" t="s">
        <v>525</v>
      </c>
      <c r="D325" t="s">
        <v>491</v>
      </c>
      <c r="E325"/>
      <c r="F325"/>
      <c r="G325" s="44">
        <v>45291</v>
      </c>
      <c r="H325" s="63">
        <v>1</v>
      </c>
      <c r="I325" t="s">
        <v>471</v>
      </c>
      <c r="J325" t="s">
        <v>458</v>
      </c>
      <c r="K325" t="s">
        <v>31</v>
      </c>
    </row>
    <row r="326" spans="2:11" ht="14.5" x14ac:dyDescent="0.35">
      <c r="B326">
        <v>2023</v>
      </c>
      <c r="C326" t="s">
        <v>525</v>
      </c>
      <c r="D326" t="s">
        <v>492</v>
      </c>
      <c r="E326"/>
      <c r="F326"/>
      <c r="G326" s="44">
        <v>45291</v>
      </c>
      <c r="H326" s="63">
        <v>1</v>
      </c>
      <c r="I326" t="s">
        <v>471</v>
      </c>
      <c r="J326" t="s">
        <v>458</v>
      </c>
      <c r="K326" t="s">
        <v>31</v>
      </c>
    </row>
    <row r="327" spans="2:11" ht="14.5" x14ac:dyDescent="0.35">
      <c r="B327">
        <v>2023</v>
      </c>
      <c r="C327" t="s">
        <v>525</v>
      </c>
      <c r="D327" t="s">
        <v>461</v>
      </c>
      <c r="E327"/>
      <c r="F327"/>
      <c r="G327" s="44">
        <v>45138</v>
      </c>
      <c r="H327" s="63">
        <v>1</v>
      </c>
      <c r="I327" t="s">
        <v>66</v>
      </c>
      <c r="J327" t="s">
        <v>469</v>
      </c>
      <c r="K327" t="s">
        <v>493</v>
      </c>
    </row>
    <row r="328" spans="2:11" ht="14.5" x14ac:dyDescent="0.35">
      <c r="B328">
        <v>2023</v>
      </c>
      <c r="C328" t="s">
        <v>526</v>
      </c>
      <c r="D328" t="s">
        <v>477</v>
      </c>
      <c r="E328"/>
      <c r="F328"/>
      <c r="G328" s="44">
        <v>45291</v>
      </c>
      <c r="H328" s="63">
        <v>0</v>
      </c>
      <c r="I328" t="s">
        <v>471</v>
      </c>
      <c r="J328" t="s">
        <v>469</v>
      </c>
      <c r="K328" t="s">
        <v>31</v>
      </c>
    </row>
    <row r="329" spans="2:11" ht="14.5" x14ac:dyDescent="0.35">
      <c r="B329">
        <v>2023</v>
      </c>
      <c r="C329" t="s">
        <v>526</v>
      </c>
      <c r="D329" t="s">
        <v>479</v>
      </c>
      <c r="E329"/>
      <c r="F329"/>
      <c r="G329" s="44">
        <v>45291</v>
      </c>
      <c r="H329" s="63">
        <v>0</v>
      </c>
      <c r="I329" t="s">
        <v>471</v>
      </c>
      <c r="J329" t="s">
        <v>469</v>
      </c>
      <c r="K329" t="s">
        <v>31</v>
      </c>
    </row>
    <row r="330" spans="2:11" ht="14.5" x14ac:dyDescent="0.35">
      <c r="B330">
        <v>2023</v>
      </c>
      <c r="C330" t="s">
        <v>526</v>
      </c>
      <c r="D330" t="s">
        <v>483</v>
      </c>
      <c r="E330"/>
      <c r="F330"/>
      <c r="G330" s="44">
        <v>45291</v>
      </c>
      <c r="H330" s="63">
        <v>0</v>
      </c>
      <c r="I330" t="s">
        <v>471</v>
      </c>
      <c r="J330" t="s">
        <v>469</v>
      </c>
      <c r="K330" t="s">
        <v>31</v>
      </c>
    </row>
    <row r="331" spans="2:11" ht="14.5" x14ac:dyDescent="0.35">
      <c r="B331">
        <v>2023</v>
      </c>
      <c r="C331" t="s">
        <v>526</v>
      </c>
      <c r="D331" t="s">
        <v>460</v>
      </c>
      <c r="E331"/>
      <c r="F331"/>
      <c r="G331" s="44">
        <v>45291</v>
      </c>
      <c r="H331" s="63">
        <v>0</v>
      </c>
      <c r="I331" t="s">
        <v>471</v>
      </c>
      <c r="J331" t="s">
        <v>469</v>
      </c>
      <c r="K331" t="s">
        <v>493</v>
      </c>
    </row>
    <row r="332" spans="2:11" ht="14.5" x14ac:dyDescent="0.35">
      <c r="B332">
        <v>2023</v>
      </c>
      <c r="C332" t="s">
        <v>526</v>
      </c>
      <c r="D332" t="s">
        <v>491</v>
      </c>
      <c r="E332"/>
      <c r="F332"/>
      <c r="G332" s="44">
        <v>45291</v>
      </c>
      <c r="H332" s="63">
        <v>0</v>
      </c>
      <c r="I332" t="s">
        <v>471</v>
      </c>
      <c r="J332" t="s">
        <v>469</v>
      </c>
      <c r="K332" t="s">
        <v>31</v>
      </c>
    </row>
    <row r="333" spans="2:11" ht="14.5" x14ac:dyDescent="0.35">
      <c r="B333">
        <v>2023</v>
      </c>
      <c r="C333" t="s">
        <v>526</v>
      </c>
      <c r="D333" t="s">
        <v>492</v>
      </c>
      <c r="E333"/>
      <c r="F333"/>
      <c r="G333" s="44">
        <v>45291</v>
      </c>
      <c r="H333" s="63">
        <v>0</v>
      </c>
      <c r="I333" t="s">
        <v>471</v>
      </c>
      <c r="J333" t="s">
        <v>469</v>
      </c>
      <c r="K333" t="s">
        <v>31</v>
      </c>
    </row>
    <row r="334" spans="2:11" ht="14.5" x14ac:dyDescent="0.35">
      <c r="B334">
        <v>2023</v>
      </c>
      <c r="C334" t="s">
        <v>526</v>
      </c>
      <c r="D334" t="s">
        <v>461</v>
      </c>
      <c r="E334"/>
      <c r="F334"/>
      <c r="G334" s="44">
        <v>45138</v>
      </c>
      <c r="H334" s="63">
        <v>0</v>
      </c>
      <c r="I334" t="s">
        <v>66</v>
      </c>
      <c r="J334" t="s">
        <v>469</v>
      </c>
      <c r="K334" t="s">
        <v>493</v>
      </c>
    </row>
    <row r="335" spans="2:11" ht="14.5" x14ac:dyDescent="0.35">
      <c r="B335">
        <v>2023</v>
      </c>
      <c r="C335" t="s">
        <v>554</v>
      </c>
      <c r="D335"/>
      <c r="E335"/>
      <c r="F335"/>
      <c r="G335" s="44">
        <v>45291</v>
      </c>
      <c r="H335" s="63">
        <v>55</v>
      </c>
      <c r="I335" t="s">
        <v>389</v>
      </c>
      <c r="J335" t="s">
        <v>458</v>
      </c>
      <c r="K335" t="s">
        <v>551</v>
      </c>
    </row>
    <row r="336" spans="2:11" ht="14.5" x14ac:dyDescent="0.35">
      <c r="B336">
        <v>2023</v>
      </c>
      <c r="C336" t="s">
        <v>555</v>
      </c>
      <c r="D336"/>
      <c r="E336"/>
      <c r="F336"/>
      <c r="G336" s="44">
        <v>45291</v>
      </c>
      <c r="H336" s="63">
        <v>55</v>
      </c>
      <c r="I336" t="s">
        <v>389</v>
      </c>
      <c r="J336" t="s">
        <v>458</v>
      </c>
      <c r="K336" t="s">
        <v>551</v>
      </c>
    </row>
    <row r="337" spans="2:11" ht="14.5" x14ac:dyDescent="0.35">
      <c r="B337">
        <v>2023</v>
      </c>
      <c r="C337" t="s">
        <v>459</v>
      </c>
      <c r="D337" t="s">
        <v>477</v>
      </c>
      <c r="E337"/>
      <c r="F337" t="s">
        <v>476</v>
      </c>
      <c r="G337" s="44">
        <v>45291</v>
      </c>
      <c r="H337" s="63">
        <v>178550</v>
      </c>
      <c r="I337" t="s">
        <v>48</v>
      </c>
      <c r="J337" t="s">
        <v>458</v>
      </c>
      <c r="K337" t="s">
        <v>31</v>
      </c>
    </row>
    <row r="338" spans="2:11" ht="14.5" x14ac:dyDescent="0.35">
      <c r="B338">
        <v>2023</v>
      </c>
      <c r="C338" t="s">
        <v>459</v>
      </c>
      <c r="D338" t="s">
        <v>477</v>
      </c>
      <c r="E338"/>
      <c r="F338" t="s">
        <v>563</v>
      </c>
      <c r="G338" s="44">
        <v>45291</v>
      </c>
      <c r="H338" s="63">
        <v>160817</v>
      </c>
      <c r="I338" t="s">
        <v>48</v>
      </c>
      <c r="J338" t="s">
        <v>480</v>
      </c>
      <c r="K338" t="s">
        <v>31</v>
      </c>
    </row>
    <row r="339" spans="2:11" ht="14.5" x14ac:dyDescent="0.35">
      <c r="B339">
        <v>2023</v>
      </c>
      <c r="C339" t="s">
        <v>459</v>
      </c>
      <c r="D339" t="s">
        <v>479</v>
      </c>
      <c r="E339"/>
      <c r="F339" t="s">
        <v>481</v>
      </c>
      <c r="G339" s="44">
        <v>45291</v>
      </c>
      <c r="H339" s="63">
        <v>347974</v>
      </c>
      <c r="I339" t="s">
        <v>48</v>
      </c>
      <c r="J339" t="s">
        <v>458</v>
      </c>
      <c r="K339" t="s">
        <v>31</v>
      </c>
    </row>
    <row r="340" spans="2:11" ht="14.5" x14ac:dyDescent="0.35">
      <c r="B340">
        <v>2023</v>
      </c>
      <c r="C340" t="s">
        <v>459</v>
      </c>
      <c r="D340" t="s">
        <v>479</v>
      </c>
      <c r="E340"/>
      <c r="F340" t="s">
        <v>478</v>
      </c>
      <c r="G340" s="44">
        <v>45291</v>
      </c>
      <c r="H340" s="63">
        <v>198595</v>
      </c>
      <c r="I340" t="s">
        <v>48</v>
      </c>
      <c r="J340" t="s">
        <v>458</v>
      </c>
      <c r="K340" t="s">
        <v>31</v>
      </c>
    </row>
    <row r="341" spans="2:11" ht="14.5" x14ac:dyDescent="0.35">
      <c r="B341">
        <v>2023</v>
      </c>
      <c r="C341" t="s">
        <v>459</v>
      </c>
      <c r="D341" t="s">
        <v>483</v>
      </c>
      <c r="E341"/>
      <c r="F341" t="s">
        <v>484</v>
      </c>
      <c r="G341" s="44">
        <v>45291</v>
      </c>
      <c r="H341" s="63">
        <v>154433</v>
      </c>
      <c r="I341" t="s">
        <v>48</v>
      </c>
      <c r="J341" t="s">
        <v>458</v>
      </c>
      <c r="K341" t="s">
        <v>31</v>
      </c>
    </row>
    <row r="342" spans="2:11" ht="14.5" x14ac:dyDescent="0.35">
      <c r="B342">
        <v>2023</v>
      </c>
      <c r="C342" t="s">
        <v>459</v>
      </c>
      <c r="D342" t="s">
        <v>483</v>
      </c>
      <c r="E342"/>
      <c r="F342" t="s">
        <v>485</v>
      </c>
      <c r="G342" s="44">
        <v>45291</v>
      </c>
      <c r="H342" s="63">
        <v>94278</v>
      </c>
      <c r="I342" t="s">
        <v>48</v>
      </c>
      <c r="J342" t="s">
        <v>458</v>
      </c>
      <c r="K342" t="s">
        <v>31</v>
      </c>
    </row>
    <row r="343" spans="2:11" ht="14.5" x14ac:dyDescent="0.35">
      <c r="B343">
        <v>2023</v>
      </c>
      <c r="C343" t="s">
        <v>459</v>
      </c>
      <c r="D343" t="s">
        <v>483</v>
      </c>
      <c r="E343"/>
      <c r="F343" t="s">
        <v>482</v>
      </c>
      <c r="G343" s="44">
        <v>45291</v>
      </c>
      <c r="H343" s="63">
        <v>72000</v>
      </c>
      <c r="I343" t="s">
        <v>48</v>
      </c>
      <c r="J343" t="s">
        <v>458</v>
      </c>
      <c r="K343" t="s">
        <v>31</v>
      </c>
    </row>
    <row r="344" spans="2:11" ht="14.5" x14ac:dyDescent="0.35">
      <c r="B344">
        <v>2023</v>
      </c>
      <c r="C344" t="s">
        <v>459</v>
      </c>
      <c r="D344" t="s">
        <v>483</v>
      </c>
      <c r="E344"/>
      <c r="F344" t="s">
        <v>486</v>
      </c>
      <c r="G344" s="44">
        <v>45291</v>
      </c>
      <c r="H344" s="63">
        <v>96247</v>
      </c>
      <c r="I344" t="s">
        <v>48</v>
      </c>
      <c r="J344" t="s">
        <v>458</v>
      </c>
      <c r="K344" t="s">
        <v>31</v>
      </c>
    </row>
    <row r="345" spans="2:11" ht="14.5" x14ac:dyDescent="0.35">
      <c r="B345">
        <v>2023</v>
      </c>
      <c r="C345" t="s">
        <v>459</v>
      </c>
      <c r="D345" t="s">
        <v>460</v>
      </c>
      <c r="E345"/>
      <c r="F345" t="s">
        <v>489</v>
      </c>
      <c r="G345" s="44">
        <v>45291</v>
      </c>
      <c r="H345" s="63">
        <v>105732</v>
      </c>
      <c r="I345" t="s">
        <v>48</v>
      </c>
      <c r="J345" t="s">
        <v>458</v>
      </c>
      <c r="K345" t="s">
        <v>31</v>
      </c>
    </row>
    <row r="346" spans="2:11" ht="14.5" x14ac:dyDescent="0.35">
      <c r="B346">
        <v>2023</v>
      </c>
      <c r="C346" t="s">
        <v>459</v>
      </c>
      <c r="D346" t="s">
        <v>491</v>
      </c>
      <c r="E346"/>
      <c r="F346" t="s">
        <v>561</v>
      </c>
      <c r="G346" s="44">
        <v>45291</v>
      </c>
      <c r="H346" s="63">
        <v>30247</v>
      </c>
      <c r="I346" t="s">
        <v>48</v>
      </c>
      <c r="J346" t="s">
        <v>458</v>
      </c>
      <c r="K346" t="s">
        <v>31</v>
      </c>
    </row>
    <row r="347" spans="2:11" ht="14.5" x14ac:dyDescent="0.35">
      <c r="B347">
        <v>2023</v>
      </c>
      <c r="C347" t="s">
        <v>459</v>
      </c>
      <c r="D347" t="s">
        <v>492</v>
      </c>
      <c r="E347"/>
      <c r="F347" t="s">
        <v>562</v>
      </c>
      <c r="G347" s="44">
        <v>45291</v>
      </c>
      <c r="H347" s="63">
        <v>213269</v>
      </c>
      <c r="I347" t="s">
        <v>48</v>
      </c>
      <c r="J347" t="s">
        <v>458</v>
      </c>
      <c r="K347" t="s">
        <v>31</v>
      </c>
    </row>
    <row r="348" spans="2:11" ht="14.5" x14ac:dyDescent="0.35">
      <c r="B348">
        <v>2023</v>
      </c>
      <c r="C348" t="s">
        <v>459</v>
      </c>
      <c r="D348" t="s">
        <v>461</v>
      </c>
      <c r="E348"/>
      <c r="F348" t="s">
        <v>488</v>
      </c>
      <c r="G348" s="44">
        <v>45291</v>
      </c>
      <c r="H348" s="63">
        <v>208000</v>
      </c>
      <c r="I348" t="s">
        <v>48</v>
      </c>
      <c r="J348" t="s">
        <v>458</v>
      </c>
      <c r="K348" t="s">
        <v>31</v>
      </c>
    </row>
    <row r="349" spans="2:11" ht="14.5" x14ac:dyDescent="0.35">
      <c r="B349">
        <v>2023</v>
      </c>
      <c r="C349" t="s">
        <v>459</v>
      </c>
      <c r="D349" t="s">
        <v>461</v>
      </c>
      <c r="E349"/>
      <c r="F349" t="s">
        <v>487</v>
      </c>
      <c r="G349" s="44">
        <v>45291</v>
      </c>
      <c r="H349" s="63">
        <v>235400</v>
      </c>
      <c r="I349" t="s">
        <v>48</v>
      </c>
      <c r="J349" t="s">
        <v>458</v>
      </c>
      <c r="K349" t="s">
        <v>31</v>
      </c>
    </row>
    <row r="350" spans="2:11" ht="14.5" x14ac:dyDescent="0.35">
      <c r="B350">
        <v>2023</v>
      </c>
      <c r="C350" t="s">
        <v>462</v>
      </c>
      <c r="D350" t="s">
        <v>477</v>
      </c>
      <c r="E350"/>
      <c r="F350" t="s">
        <v>476</v>
      </c>
      <c r="G350" s="44">
        <v>45291</v>
      </c>
      <c r="H350" s="63">
        <v>17</v>
      </c>
      <c r="I350" t="s">
        <v>87</v>
      </c>
      <c r="J350" t="s">
        <v>469</v>
      </c>
      <c r="K350" t="s">
        <v>31</v>
      </c>
    </row>
    <row r="351" spans="2:11" ht="14.5" x14ac:dyDescent="0.35">
      <c r="B351">
        <v>2023</v>
      </c>
      <c r="C351" t="s">
        <v>462</v>
      </c>
      <c r="D351" t="s">
        <v>477</v>
      </c>
      <c r="E351"/>
      <c r="F351" t="s">
        <v>563</v>
      </c>
      <c r="G351" s="44">
        <v>45291</v>
      </c>
      <c r="H351" s="63">
        <v>34</v>
      </c>
      <c r="I351" t="s">
        <v>87</v>
      </c>
      <c r="J351" t="s">
        <v>458</v>
      </c>
      <c r="K351" t="s">
        <v>31</v>
      </c>
    </row>
    <row r="352" spans="2:11" ht="14.5" x14ac:dyDescent="0.35">
      <c r="B352">
        <v>2023</v>
      </c>
      <c r="C352" t="s">
        <v>462</v>
      </c>
      <c r="D352" t="s">
        <v>479</v>
      </c>
      <c r="E352"/>
      <c r="F352" t="s">
        <v>481</v>
      </c>
      <c r="G352" s="44">
        <v>45291</v>
      </c>
      <c r="H352" s="63">
        <v>44</v>
      </c>
      <c r="I352" t="s">
        <v>87</v>
      </c>
      <c r="J352" t="s">
        <v>458</v>
      </c>
      <c r="K352" t="s">
        <v>31</v>
      </c>
    </row>
    <row r="353" spans="2:11" ht="14.5" x14ac:dyDescent="0.35">
      <c r="B353">
        <v>2023</v>
      </c>
      <c r="C353" t="s">
        <v>462</v>
      </c>
      <c r="D353" t="s">
        <v>479</v>
      </c>
      <c r="E353"/>
      <c r="F353" t="s">
        <v>478</v>
      </c>
      <c r="G353" s="44">
        <v>45291</v>
      </c>
      <c r="H353" s="63">
        <v>38</v>
      </c>
      <c r="I353" t="s">
        <v>87</v>
      </c>
      <c r="J353" t="s">
        <v>458</v>
      </c>
      <c r="K353" t="s">
        <v>31</v>
      </c>
    </row>
    <row r="354" spans="2:11" ht="14.5" x14ac:dyDescent="0.35">
      <c r="B354">
        <v>2023</v>
      </c>
      <c r="C354" t="s">
        <v>462</v>
      </c>
      <c r="D354" t="s">
        <v>483</v>
      </c>
      <c r="E354"/>
      <c r="F354" t="s">
        <v>484</v>
      </c>
      <c r="G354" s="44">
        <v>45291</v>
      </c>
      <c r="H354" s="63">
        <v>25</v>
      </c>
      <c r="I354" t="s">
        <v>87</v>
      </c>
      <c r="J354" t="s">
        <v>480</v>
      </c>
      <c r="K354" t="s">
        <v>31</v>
      </c>
    </row>
    <row r="355" spans="2:11" ht="14.5" x14ac:dyDescent="0.35">
      <c r="B355">
        <v>2023</v>
      </c>
      <c r="C355" t="s">
        <v>462</v>
      </c>
      <c r="D355" t="s">
        <v>483</v>
      </c>
      <c r="E355"/>
      <c r="F355" t="s">
        <v>485</v>
      </c>
      <c r="G355" s="44">
        <v>45291</v>
      </c>
      <c r="H355" s="63">
        <v>26</v>
      </c>
      <c r="I355" t="s">
        <v>87</v>
      </c>
      <c r="J355" t="s">
        <v>480</v>
      </c>
      <c r="K355" t="s">
        <v>31</v>
      </c>
    </row>
    <row r="356" spans="2:11" ht="14.5" x14ac:dyDescent="0.35">
      <c r="B356">
        <v>2023</v>
      </c>
      <c r="C356" t="s">
        <v>462</v>
      </c>
      <c r="D356" t="s">
        <v>483</v>
      </c>
      <c r="E356"/>
      <c r="F356" t="s">
        <v>482</v>
      </c>
      <c r="G356" s="44">
        <v>45291</v>
      </c>
      <c r="H356" s="63">
        <v>7</v>
      </c>
      <c r="I356" t="s">
        <v>87</v>
      </c>
      <c r="J356" t="s">
        <v>480</v>
      </c>
      <c r="K356" t="s">
        <v>31</v>
      </c>
    </row>
    <row r="357" spans="2:11" ht="14.5" x14ac:dyDescent="0.35">
      <c r="B357">
        <v>2023</v>
      </c>
      <c r="C357" t="s">
        <v>462</v>
      </c>
      <c r="D357" t="s">
        <v>483</v>
      </c>
      <c r="E357"/>
      <c r="F357" t="s">
        <v>486</v>
      </c>
      <c r="G357" s="44">
        <v>45291</v>
      </c>
      <c r="H357" s="63">
        <v>18</v>
      </c>
      <c r="I357" t="s">
        <v>87</v>
      </c>
      <c r="J357" t="s">
        <v>480</v>
      </c>
      <c r="K357" t="s">
        <v>31</v>
      </c>
    </row>
    <row r="358" spans="2:11" ht="14.5" x14ac:dyDescent="0.35">
      <c r="B358">
        <v>2023</v>
      </c>
      <c r="C358" t="s">
        <v>462</v>
      </c>
      <c r="D358" t="s">
        <v>460</v>
      </c>
      <c r="E358"/>
      <c r="F358" t="s">
        <v>489</v>
      </c>
      <c r="G358" s="44">
        <v>45291</v>
      </c>
      <c r="H358" s="63">
        <v>28</v>
      </c>
      <c r="I358" t="s">
        <v>87</v>
      </c>
      <c r="J358" t="s">
        <v>480</v>
      </c>
      <c r="K358" t="s">
        <v>31</v>
      </c>
    </row>
    <row r="359" spans="2:11" ht="14.5" x14ac:dyDescent="0.35">
      <c r="B359">
        <v>2023</v>
      </c>
      <c r="C359" t="s">
        <v>462</v>
      </c>
      <c r="D359" t="s">
        <v>491</v>
      </c>
      <c r="E359"/>
      <c r="F359" t="s">
        <v>561</v>
      </c>
      <c r="G359" s="44">
        <v>45291</v>
      </c>
      <c r="H359" s="63">
        <v>3</v>
      </c>
      <c r="I359" t="s">
        <v>87</v>
      </c>
      <c r="J359" t="s">
        <v>480</v>
      </c>
      <c r="K359" t="s">
        <v>31</v>
      </c>
    </row>
    <row r="360" spans="2:11" ht="14.5" x14ac:dyDescent="0.35">
      <c r="B360">
        <v>2023</v>
      </c>
      <c r="C360" t="s">
        <v>462</v>
      </c>
      <c r="D360" t="s">
        <v>492</v>
      </c>
      <c r="E360"/>
      <c r="F360" t="s">
        <v>562</v>
      </c>
      <c r="G360" s="44">
        <v>45291</v>
      </c>
      <c r="H360" s="63">
        <v>18</v>
      </c>
      <c r="I360" t="s">
        <v>87</v>
      </c>
      <c r="J360" t="s">
        <v>458</v>
      </c>
      <c r="K360" t="s">
        <v>31</v>
      </c>
    </row>
    <row r="361" spans="2:11" ht="14.5" x14ac:dyDescent="0.35">
      <c r="B361">
        <v>2023</v>
      </c>
      <c r="C361" t="s">
        <v>462</v>
      </c>
      <c r="D361" t="s">
        <v>461</v>
      </c>
      <c r="E361"/>
      <c r="F361" t="s">
        <v>488</v>
      </c>
      <c r="G361" s="44">
        <v>45291</v>
      </c>
      <c r="H361" s="63">
        <v>28</v>
      </c>
      <c r="I361" t="s">
        <v>87</v>
      </c>
      <c r="J361" t="s">
        <v>469</v>
      </c>
      <c r="K361" t="s">
        <v>31</v>
      </c>
    </row>
    <row r="362" spans="2:11" ht="14.5" x14ac:dyDescent="0.35">
      <c r="B362">
        <v>2023</v>
      </c>
      <c r="C362" t="s">
        <v>462</v>
      </c>
      <c r="D362" t="s">
        <v>461</v>
      </c>
      <c r="E362"/>
      <c r="F362" t="s">
        <v>487</v>
      </c>
      <c r="G362" s="44">
        <v>45291</v>
      </c>
      <c r="H362" s="63">
        <v>30</v>
      </c>
      <c r="I362" t="s">
        <v>87</v>
      </c>
      <c r="J362" t="s">
        <v>469</v>
      </c>
      <c r="K362" t="s">
        <v>31</v>
      </c>
    </row>
    <row r="363" spans="2:11" ht="14.5" x14ac:dyDescent="0.35">
      <c r="B363">
        <v>2023</v>
      </c>
      <c r="C363" t="s">
        <v>463</v>
      </c>
      <c r="D363" t="s">
        <v>477</v>
      </c>
      <c r="E363"/>
      <c r="F363" t="s">
        <v>476</v>
      </c>
      <c r="G363" s="44">
        <v>45291</v>
      </c>
      <c r="H363" s="63">
        <v>102</v>
      </c>
      <c r="I363" t="s">
        <v>92</v>
      </c>
      <c r="J363" t="s">
        <v>458</v>
      </c>
      <c r="K363" t="s">
        <v>31</v>
      </c>
    </row>
    <row r="364" spans="2:11" ht="14.5" x14ac:dyDescent="0.35">
      <c r="B364">
        <v>2023</v>
      </c>
      <c r="C364" t="s">
        <v>463</v>
      </c>
      <c r="D364" t="s">
        <v>477</v>
      </c>
      <c r="E364"/>
      <c r="F364" t="s">
        <v>563</v>
      </c>
      <c r="G364" s="44">
        <v>45291</v>
      </c>
      <c r="H364" s="63">
        <v>164</v>
      </c>
      <c r="I364" t="s">
        <v>92</v>
      </c>
      <c r="J364" t="s">
        <v>458</v>
      </c>
      <c r="K364" t="s">
        <v>31</v>
      </c>
    </row>
    <row r="365" spans="2:11" ht="14.5" x14ac:dyDescent="0.35">
      <c r="B365">
        <v>2023</v>
      </c>
      <c r="C365" t="s">
        <v>463</v>
      </c>
      <c r="D365" t="s">
        <v>479</v>
      </c>
      <c r="E365"/>
      <c r="F365" t="s">
        <v>481</v>
      </c>
      <c r="G365" s="44">
        <v>45291</v>
      </c>
      <c r="H365" s="63">
        <v>77</v>
      </c>
      <c r="I365" t="s">
        <v>92</v>
      </c>
      <c r="J365" t="s">
        <v>480</v>
      </c>
      <c r="K365" t="s">
        <v>31</v>
      </c>
    </row>
    <row r="366" spans="2:11" ht="14.5" x14ac:dyDescent="0.35">
      <c r="B366">
        <v>2023</v>
      </c>
      <c r="C366" t="s">
        <v>463</v>
      </c>
      <c r="D366" t="s">
        <v>479</v>
      </c>
      <c r="E366"/>
      <c r="F366" t="s">
        <v>478</v>
      </c>
      <c r="G366" s="44">
        <v>45291</v>
      </c>
      <c r="H366" s="63">
        <v>59</v>
      </c>
      <c r="I366" t="s">
        <v>92</v>
      </c>
      <c r="J366" t="s">
        <v>458</v>
      </c>
      <c r="K366" t="s">
        <v>31</v>
      </c>
    </row>
    <row r="367" spans="2:11" ht="14.5" x14ac:dyDescent="0.35">
      <c r="B367">
        <v>2023</v>
      </c>
      <c r="C367" t="s">
        <v>463</v>
      </c>
      <c r="D367" t="s">
        <v>483</v>
      </c>
      <c r="E367"/>
      <c r="F367" t="s">
        <v>484</v>
      </c>
      <c r="G367" s="44">
        <v>45291</v>
      </c>
      <c r="H367" s="63">
        <v>143</v>
      </c>
      <c r="I367" t="s">
        <v>92</v>
      </c>
      <c r="J367" t="s">
        <v>480</v>
      </c>
      <c r="K367" t="s">
        <v>31</v>
      </c>
    </row>
    <row r="368" spans="2:11" ht="14.5" x14ac:dyDescent="0.35">
      <c r="B368">
        <v>2023</v>
      </c>
      <c r="C368" t="s">
        <v>463</v>
      </c>
      <c r="D368" t="s">
        <v>483</v>
      </c>
      <c r="E368"/>
      <c r="F368" t="s">
        <v>485</v>
      </c>
      <c r="G368" s="44">
        <v>45291</v>
      </c>
      <c r="H368" s="63">
        <v>135</v>
      </c>
      <c r="I368" t="s">
        <v>92</v>
      </c>
      <c r="J368" t="s">
        <v>480</v>
      </c>
      <c r="K368" t="s">
        <v>31</v>
      </c>
    </row>
    <row r="369" spans="2:11" ht="14.5" x14ac:dyDescent="0.35">
      <c r="B369">
        <v>2023</v>
      </c>
      <c r="C369" t="s">
        <v>463</v>
      </c>
      <c r="D369" t="s">
        <v>483</v>
      </c>
      <c r="E369"/>
      <c r="F369" t="s">
        <v>482</v>
      </c>
      <c r="G369" s="44">
        <v>45291</v>
      </c>
      <c r="H369" s="63">
        <v>90</v>
      </c>
      <c r="I369" t="s">
        <v>92</v>
      </c>
      <c r="J369" t="s">
        <v>480</v>
      </c>
      <c r="K369" t="s">
        <v>31</v>
      </c>
    </row>
    <row r="370" spans="2:11" ht="14.5" x14ac:dyDescent="0.35">
      <c r="B370">
        <v>2023</v>
      </c>
      <c r="C370" t="s">
        <v>463</v>
      </c>
      <c r="D370" t="s">
        <v>483</v>
      </c>
      <c r="E370"/>
      <c r="F370" t="s">
        <v>486</v>
      </c>
      <c r="G370" s="44">
        <v>45291</v>
      </c>
      <c r="H370" s="63">
        <v>81</v>
      </c>
      <c r="I370" t="s">
        <v>92</v>
      </c>
      <c r="J370" t="s">
        <v>480</v>
      </c>
      <c r="K370" t="s">
        <v>31</v>
      </c>
    </row>
    <row r="371" spans="2:11" ht="14.5" x14ac:dyDescent="0.35">
      <c r="B371">
        <v>2023</v>
      </c>
      <c r="C371" t="s">
        <v>463</v>
      </c>
      <c r="D371" t="s">
        <v>460</v>
      </c>
      <c r="E371"/>
      <c r="F371" t="s">
        <v>489</v>
      </c>
      <c r="G371" s="44">
        <v>45291</v>
      </c>
      <c r="H371" s="63">
        <v>70</v>
      </c>
      <c r="I371" t="s">
        <v>92</v>
      </c>
      <c r="J371" t="s">
        <v>469</v>
      </c>
      <c r="K371" t="s">
        <v>31</v>
      </c>
    </row>
    <row r="372" spans="2:11" ht="14.5" x14ac:dyDescent="0.35">
      <c r="B372">
        <v>2023</v>
      </c>
      <c r="C372" t="s">
        <v>463</v>
      </c>
      <c r="D372" t="s">
        <v>491</v>
      </c>
      <c r="E372"/>
      <c r="F372" t="s">
        <v>561</v>
      </c>
      <c r="G372" s="44">
        <v>45291</v>
      </c>
      <c r="H372" s="63">
        <v>8</v>
      </c>
      <c r="I372" t="s">
        <v>92</v>
      </c>
      <c r="J372" t="s">
        <v>458</v>
      </c>
      <c r="K372" t="s">
        <v>31</v>
      </c>
    </row>
    <row r="373" spans="2:11" ht="14.5" x14ac:dyDescent="0.35">
      <c r="B373">
        <v>2023</v>
      </c>
      <c r="C373" t="s">
        <v>463</v>
      </c>
      <c r="D373" t="s">
        <v>492</v>
      </c>
      <c r="E373"/>
      <c r="F373" t="s">
        <v>562</v>
      </c>
      <c r="G373" s="44">
        <v>45291</v>
      </c>
      <c r="H373" s="63">
        <v>49</v>
      </c>
      <c r="I373" t="s">
        <v>92</v>
      </c>
      <c r="J373" t="s">
        <v>458</v>
      </c>
      <c r="K373" t="s">
        <v>31</v>
      </c>
    </row>
    <row r="374" spans="2:11" ht="14.5" x14ac:dyDescent="0.35">
      <c r="B374">
        <v>2023</v>
      </c>
      <c r="C374" t="s">
        <v>463</v>
      </c>
      <c r="D374" t="s">
        <v>461</v>
      </c>
      <c r="E374"/>
      <c r="F374" t="s">
        <v>488</v>
      </c>
      <c r="G374" s="44">
        <v>45291</v>
      </c>
      <c r="H374" s="63">
        <v>158</v>
      </c>
      <c r="I374" t="s">
        <v>92</v>
      </c>
      <c r="J374" t="s">
        <v>458</v>
      </c>
      <c r="K374" t="s">
        <v>31</v>
      </c>
    </row>
    <row r="375" spans="2:11" ht="14.5" x14ac:dyDescent="0.35">
      <c r="B375">
        <v>2023</v>
      </c>
      <c r="C375" t="s">
        <v>463</v>
      </c>
      <c r="D375" t="s">
        <v>461</v>
      </c>
      <c r="E375"/>
      <c r="F375" t="s">
        <v>487</v>
      </c>
      <c r="G375" s="44">
        <v>45291</v>
      </c>
      <c r="H375" s="63">
        <v>167</v>
      </c>
      <c r="I375" t="s">
        <v>92</v>
      </c>
      <c r="J375" t="s">
        <v>458</v>
      </c>
      <c r="K375" t="s">
        <v>31</v>
      </c>
    </row>
    <row r="376" spans="2:11" ht="14.5" x14ac:dyDescent="0.35">
      <c r="B376">
        <v>2023</v>
      </c>
      <c r="C376" t="s">
        <v>496</v>
      </c>
      <c r="D376" t="s">
        <v>477</v>
      </c>
      <c r="E376"/>
      <c r="F376" t="s">
        <v>476</v>
      </c>
      <c r="G376" s="44">
        <v>45291</v>
      </c>
      <c r="H376" s="63">
        <v>119629</v>
      </c>
      <c r="I376" t="s">
        <v>48</v>
      </c>
      <c r="J376" t="s">
        <v>458</v>
      </c>
      <c r="K376" t="s">
        <v>31</v>
      </c>
    </row>
    <row r="377" spans="2:11" ht="14.5" x14ac:dyDescent="0.35">
      <c r="B377">
        <v>2023</v>
      </c>
      <c r="C377" t="s">
        <v>496</v>
      </c>
      <c r="D377" t="s">
        <v>477</v>
      </c>
      <c r="E377"/>
      <c r="F377" t="s">
        <v>563</v>
      </c>
      <c r="G377" s="44">
        <v>45291</v>
      </c>
      <c r="H377" s="63">
        <v>79396</v>
      </c>
      <c r="I377" t="s">
        <v>48</v>
      </c>
      <c r="J377" t="s">
        <v>458</v>
      </c>
      <c r="K377" t="s">
        <v>31</v>
      </c>
    </row>
    <row r="378" spans="2:11" ht="14.5" x14ac:dyDescent="0.35">
      <c r="B378">
        <v>2023</v>
      </c>
      <c r="C378" t="s">
        <v>496</v>
      </c>
      <c r="D378" t="s">
        <v>479</v>
      </c>
      <c r="E378"/>
      <c r="F378" t="s">
        <v>481</v>
      </c>
      <c r="G378" s="44">
        <v>45291</v>
      </c>
      <c r="H378" s="63">
        <v>114831</v>
      </c>
      <c r="I378" t="s">
        <v>48</v>
      </c>
      <c r="J378" t="s">
        <v>458</v>
      </c>
      <c r="K378" t="s">
        <v>31</v>
      </c>
    </row>
    <row r="379" spans="2:11" ht="14.5" x14ac:dyDescent="0.35">
      <c r="B379">
        <v>2023</v>
      </c>
      <c r="C379" t="s">
        <v>496</v>
      </c>
      <c r="D379" t="s">
        <v>479</v>
      </c>
      <c r="E379"/>
      <c r="F379" t="s">
        <v>478</v>
      </c>
      <c r="G379" s="44">
        <v>45291</v>
      </c>
      <c r="H379" s="63">
        <v>85396</v>
      </c>
      <c r="I379" t="s">
        <v>48</v>
      </c>
      <c r="J379" t="s">
        <v>458</v>
      </c>
      <c r="K379" t="s">
        <v>31</v>
      </c>
    </row>
    <row r="380" spans="2:11" ht="14.5" x14ac:dyDescent="0.35">
      <c r="B380">
        <v>2023</v>
      </c>
      <c r="C380" t="s">
        <v>496</v>
      </c>
      <c r="D380" t="s">
        <v>483</v>
      </c>
      <c r="E380"/>
      <c r="F380" t="s">
        <v>484</v>
      </c>
      <c r="G380" s="44">
        <v>45291</v>
      </c>
      <c r="H380" s="63">
        <v>89262</v>
      </c>
      <c r="I380" t="s">
        <v>48</v>
      </c>
      <c r="J380" t="s">
        <v>458</v>
      </c>
      <c r="K380" t="s">
        <v>31</v>
      </c>
    </row>
    <row r="381" spans="2:11" ht="14.5" x14ac:dyDescent="0.35">
      <c r="B381">
        <v>2023</v>
      </c>
      <c r="C381" t="s">
        <v>496</v>
      </c>
      <c r="D381" t="s">
        <v>483</v>
      </c>
      <c r="E381"/>
      <c r="F381" t="s">
        <v>485</v>
      </c>
      <c r="G381" s="44">
        <v>45291</v>
      </c>
      <c r="H381" s="63">
        <v>65994</v>
      </c>
      <c r="I381" t="s">
        <v>48</v>
      </c>
      <c r="J381" t="s">
        <v>458</v>
      </c>
      <c r="K381" t="s">
        <v>31</v>
      </c>
    </row>
    <row r="382" spans="2:11" ht="14.5" x14ac:dyDescent="0.35">
      <c r="B382">
        <v>2023</v>
      </c>
      <c r="C382" t="s">
        <v>496</v>
      </c>
      <c r="D382" t="s">
        <v>483</v>
      </c>
      <c r="E382"/>
      <c r="F382" t="s">
        <v>482</v>
      </c>
      <c r="G382" s="44">
        <v>45291</v>
      </c>
      <c r="H382" s="63">
        <v>56160</v>
      </c>
      <c r="I382" t="s">
        <v>48</v>
      </c>
      <c r="J382" t="s">
        <v>458</v>
      </c>
      <c r="K382" t="s">
        <v>31</v>
      </c>
    </row>
    <row r="383" spans="2:11" ht="14.5" x14ac:dyDescent="0.35">
      <c r="B383">
        <v>2023</v>
      </c>
      <c r="C383" t="s">
        <v>496</v>
      </c>
      <c r="D383" t="s">
        <v>483</v>
      </c>
      <c r="E383"/>
      <c r="F383" t="s">
        <v>486</v>
      </c>
      <c r="G383" s="44">
        <v>45291</v>
      </c>
      <c r="H383" s="63">
        <v>68431</v>
      </c>
      <c r="I383" t="s">
        <v>48</v>
      </c>
      <c r="J383" t="s">
        <v>458</v>
      </c>
      <c r="K383" t="s">
        <v>31</v>
      </c>
    </row>
    <row r="384" spans="2:11" ht="14.5" x14ac:dyDescent="0.35">
      <c r="B384">
        <v>2023</v>
      </c>
      <c r="C384" t="s">
        <v>496</v>
      </c>
      <c r="D384" t="s">
        <v>492</v>
      </c>
      <c r="E384"/>
      <c r="F384" t="s">
        <v>562</v>
      </c>
      <c r="G384" s="44">
        <v>45291</v>
      </c>
      <c r="H384" s="63">
        <v>103222</v>
      </c>
      <c r="I384" t="s">
        <v>48</v>
      </c>
      <c r="J384" t="s">
        <v>458</v>
      </c>
      <c r="K384" t="s">
        <v>31</v>
      </c>
    </row>
    <row r="385" spans="2:11" ht="14.5" x14ac:dyDescent="0.35">
      <c r="B385">
        <v>2023</v>
      </c>
      <c r="C385" t="s">
        <v>496</v>
      </c>
      <c r="D385" t="s">
        <v>461</v>
      </c>
      <c r="E385"/>
      <c r="F385" t="s">
        <v>488</v>
      </c>
      <c r="G385" s="44">
        <v>45291</v>
      </c>
      <c r="H385" s="63">
        <v>114400</v>
      </c>
      <c r="I385" t="s">
        <v>48</v>
      </c>
      <c r="J385" t="s">
        <v>458</v>
      </c>
      <c r="K385" t="s">
        <v>31</v>
      </c>
    </row>
    <row r="386" spans="2:11" ht="14.5" x14ac:dyDescent="0.35">
      <c r="B386">
        <v>2023</v>
      </c>
      <c r="C386" t="s">
        <v>496</v>
      </c>
      <c r="D386" t="s">
        <v>461</v>
      </c>
      <c r="E386"/>
      <c r="F386" t="s">
        <v>487</v>
      </c>
      <c r="G386" s="44">
        <v>45291</v>
      </c>
      <c r="H386" s="63">
        <v>153480</v>
      </c>
      <c r="I386" t="s">
        <v>48</v>
      </c>
      <c r="J386" t="s">
        <v>458</v>
      </c>
      <c r="K386" t="s">
        <v>31</v>
      </c>
    </row>
    <row r="387" spans="2:11" ht="14.5" x14ac:dyDescent="0.35">
      <c r="B387">
        <v>2023</v>
      </c>
      <c r="C387" t="s">
        <v>497</v>
      </c>
      <c r="D387" t="s">
        <v>477</v>
      </c>
      <c r="E387"/>
      <c r="F387" t="s">
        <v>476</v>
      </c>
      <c r="G387" s="44">
        <v>45291</v>
      </c>
      <c r="H387" s="63">
        <v>33925</v>
      </c>
      <c r="I387" t="s">
        <v>48</v>
      </c>
      <c r="J387" t="s">
        <v>458</v>
      </c>
      <c r="K387" t="s">
        <v>31</v>
      </c>
    </row>
    <row r="388" spans="2:11" ht="14.5" x14ac:dyDescent="0.35">
      <c r="B388">
        <v>2023</v>
      </c>
      <c r="C388" t="s">
        <v>497</v>
      </c>
      <c r="D388" t="s">
        <v>477</v>
      </c>
      <c r="E388"/>
      <c r="F388" t="s">
        <v>563</v>
      </c>
      <c r="G388" s="44">
        <v>45291</v>
      </c>
      <c r="H388" s="63">
        <v>69151</v>
      </c>
      <c r="I388" t="s">
        <v>48</v>
      </c>
      <c r="J388" t="s">
        <v>458</v>
      </c>
      <c r="K388" t="s">
        <v>31</v>
      </c>
    </row>
    <row r="389" spans="2:11" ht="14.5" x14ac:dyDescent="0.35">
      <c r="B389">
        <v>2023</v>
      </c>
      <c r="C389" t="s">
        <v>497</v>
      </c>
      <c r="D389" t="s">
        <v>479</v>
      </c>
      <c r="E389"/>
      <c r="F389" t="s">
        <v>481</v>
      </c>
      <c r="G389" s="44">
        <v>45291</v>
      </c>
      <c r="H389" s="63">
        <v>80034</v>
      </c>
      <c r="I389" t="s">
        <v>48</v>
      </c>
      <c r="J389" t="s">
        <v>458</v>
      </c>
      <c r="K389" t="s">
        <v>31</v>
      </c>
    </row>
    <row r="390" spans="2:11" ht="14.5" x14ac:dyDescent="0.35">
      <c r="B390">
        <v>2023</v>
      </c>
      <c r="C390" t="s">
        <v>497</v>
      </c>
      <c r="D390" t="s">
        <v>479</v>
      </c>
      <c r="E390"/>
      <c r="F390" t="s">
        <v>478</v>
      </c>
      <c r="G390" s="44">
        <v>45291</v>
      </c>
      <c r="H390" s="63">
        <v>13902</v>
      </c>
      <c r="I390" t="s">
        <v>48</v>
      </c>
      <c r="J390" t="s">
        <v>458</v>
      </c>
      <c r="K390" t="s">
        <v>31</v>
      </c>
    </row>
    <row r="391" spans="2:11" ht="14.5" x14ac:dyDescent="0.35">
      <c r="B391">
        <v>2023</v>
      </c>
      <c r="C391" t="s">
        <v>497</v>
      </c>
      <c r="D391" t="s">
        <v>483</v>
      </c>
      <c r="E391"/>
      <c r="F391" t="s">
        <v>484</v>
      </c>
      <c r="G391" s="44">
        <v>45291</v>
      </c>
      <c r="H391" s="63">
        <v>23165</v>
      </c>
      <c r="I391" t="s">
        <v>48</v>
      </c>
      <c r="J391" t="s">
        <v>458</v>
      </c>
      <c r="K391" t="s">
        <v>31</v>
      </c>
    </row>
    <row r="392" spans="2:11" ht="14.5" x14ac:dyDescent="0.35">
      <c r="B392">
        <v>2023</v>
      </c>
      <c r="C392" t="s">
        <v>497</v>
      </c>
      <c r="D392" t="s">
        <v>483</v>
      </c>
      <c r="E392"/>
      <c r="F392" t="s">
        <v>485</v>
      </c>
      <c r="G392" s="44">
        <v>45291</v>
      </c>
      <c r="H392" s="63">
        <v>14142</v>
      </c>
      <c r="I392" t="s">
        <v>48</v>
      </c>
      <c r="J392" t="s">
        <v>458</v>
      </c>
      <c r="K392" t="s">
        <v>31</v>
      </c>
    </row>
    <row r="393" spans="2:11" ht="14.5" x14ac:dyDescent="0.35">
      <c r="B393">
        <v>2023</v>
      </c>
      <c r="C393" t="s">
        <v>497</v>
      </c>
      <c r="D393" t="s">
        <v>483</v>
      </c>
      <c r="E393"/>
      <c r="F393" t="s">
        <v>482</v>
      </c>
      <c r="G393" s="44">
        <v>45291</v>
      </c>
      <c r="H393" s="63">
        <v>18720</v>
      </c>
      <c r="I393" t="s">
        <v>48</v>
      </c>
      <c r="J393" t="s">
        <v>458</v>
      </c>
      <c r="K393" t="s">
        <v>31</v>
      </c>
    </row>
    <row r="394" spans="2:11" ht="14.5" x14ac:dyDescent="0.35">
      <c r="B394">
        <v>2023</v>
      </c>
      <c r="C394" t="s">
        <v>497</v>
      </c>
      <c r="D394" t="s">
        <v>483</v>
      </c>
      <c r="E394"/>
      <c r="F394" t="s">
        <v>486</v>
      </c>
      <c r="G394" s="44">
        <v>45291</v>
      </c>
      <c r="H394" s="63">
        <v>13475</v>
      </c>
      <c r="I394" t="s">
        <v>48</v>
      </c>
      <c r="J394" t="s">
        <v>458</v>
      </c>
      <c r="K394" t="s">
        <v>31</v>
      </c>
    </row>
    <row r="395" spans="2:11" ht="14.5" x14ac:dyDescent="0.35">
      <c r="B395">
        <v>2023</v>
      </c>
      <c r="C395" t="s">
        <v>497</v>
      </c>
      <c r="D395" t="s">
        <v>492</v>
      </c>
      <c r="E395"/>
      <c r="F395" t="s">
        <v>562</v>
      </c>
      <c r="G395" s="44">
        <v>45291</v>
      </c>
      <c r="H395" s="63">
        <v>14289</v>
      </c>
      <c r="I395" t="s">
        <v>48</v>
      </c>
      <c r="J395" t="s">
        <v>458</v>
      </c>
      <c r="K395" t="s">
        <v>31</v>
      </c>
    </row>
    <row r="396" spans="2:11" ht="14.5" x14ac:dyDescent="0.35">
      <c r="B396">
        <v>2023</v>
      </c>
      <c r="C396" t="s">
        <v>497</v>
      </c>
      <c r="D396" t="s">
        <v>461</v>
      </c>
      <c r="E396"/>
      <c r="F396" t="s">
        <v>488</v>
      </c>
      <c r="G396" s="44">
        <v>45291</v>
      </c>
      <c r="H396" s="63">
        <v>79872</v>
      </c>
      <c r="I396" t="s">
        <v>48</v>
      </c>
      <c r="J396" t="s">
        <v>458</v>
      </c>
      <c r="K396" t="s">
        <v>31</v>
      </c>
    </row>
    <row r="397" spans="2:11" ht="14.5" x14ac:dyDescent="0.35">
      <c r="B397">
        <v>2023</v>
      </c>
      <c r="C397" t="s">
        <v>497</v>
      </c>
      <c r="D397" t="s">
        <v>461</v>
      </c>
      <c r="E397"/>
      <c r="F397" t="s">
        <v>487</v>
      </c>
      <c r="G397" s="44">
        <v>45291</v>
      </c>
      <c r="H397" s="63">
        <v>52408</v>
      </c>
      <c r="I397" t="s">
        <v>48</v>
      </c>
      <c r="J397" t="s">
        <v>458</v>
      </c>
      <c r="K397" t="s">
        <v>31</v>
      </c>
    </row>
    <row r="398" spans="2:11" ht="14.5" x14ac:dyDescent="0.35">
      <c r="B398">
        <v>2023</v>
      </c>
      <c r="C398" t="s">
        <v>498</v>
      </c>
      <c r="D398" t="s">
        <v>477</v>
      </c>
      <c r="E398"/>
      <c r="F398" t="s">
        <v>476</v>
      </c>
      <c r="G398" s="44">
        <v>45291</v>
      </c>
      <c r="H398" s="63">
        <v>60707</v>
      </c>
      <c r="I398" t="s">
        <v>48</v>
      </c>
      <c r="J398" t="s">
        <v>458</v>
      </c>
      <c r="K398" t="s">
        <v>31</v>
      </c>
    </row>
    <row r="399" spans="2:11" ht="14.5" x14ac:dyDescent="0.35">
      <c r="B399">
        <v>2023</v>
      </c>
      <c r="C399" t="s">
        <v>498</v>
      </c>
      <c r="D399" t="s">
        <v>479</v>
      </c>
      <c r="E399"/>
      <c r="F399" t="s">
        <v>481</v>
      </c>
      <c r="G399" s="44">
        <v>45291</v>
      </c>
      <c r="H399" s="63">
        <v>31318</v>
      </c>
      <c r="I399" t="s">
        <v>48</v>
      </c>
      <c r="J399" t="s">
        <v>458</v>
      </c>
      <c r="K399" t="s">
        <v>31</v>
      </c>
    </row>
    <row r="400" spans="2:11" ht="14.5" x14ac:dyDescent="0.35">
      <c r="B400">
        <v>2023</v>
      </c>
      <c r="C400" t="s">
        <v>498</v>
      </c>
      <c r="D400" t="s">
        <v>479</v>
      </c>
      <c r="E400"/>
      <c r="F400" t="s">
        <v>478</v>
      </c>
      <c r="G400" s="44">
        <v>45291</v>
      </c>
      <c r="H400" s="63">
        <v>1986</v>
      </c>
      <c r="I400" t="s">
        <v>48</v>
      </c>
      <c r="J400" t="s">
        <v>458</v>
      </c>
      <c r="K400" t="s">
        <v>31</v>
      </c>
    </row>
    <row r="401" spans="2:11" ht="14.5" x14ac:dyDescent="0.35">
      <c r="B401">
        <v>2023</v>
      </c>
      <c r="C401" t="s">
        <v>498</v>
      </c>
      <c r="D401" t="s">
        <v>492</v>
      </c>
      <c r="E401"/>
      <c r="F401" t="s">
        <v>562</v>
      </c>
      <c r="G401" s="44">
        <v>45291</v>
      </c>
      <c r="H401" s="63">
        <v>25806</v>
      </c>
      <c r="I401" t="s">
        <v>48</v>
      </c>
      <c r="J401" t="s">
        <v>458</v>
      </c>
      <c r="K401" t="s">
        <v>31</v>
      </c>
    </row>
    <row r="402" spans="2:11" ht="14.5" x14ac:dyDescent="0.35">
      <c r="B402">
        <v>2023</v>
      </c>
      <c r="C402" t="s">
        <v>498</v>
      </c>
      <c r="D402" t="s">
        <v>461</v>
      </c>
      <c r="E402"/>
      <c r="F402" t="s">
        <v>488</v>
      </c>
      <c r="G402" s="44">
        <v>45291</v>
      </c>
      <c r="H402" s="63">
        <v>18720</v>
      </c>
      <c r="I402" t="s">
        <v>48</v>
      </c>
      <c r="J402" t="s">
        <v>458</v>
      </c>
      <c r="K402" t="s">
        <v>31</v>
      </c>
    </row>
    <row r="403" spans="2:11" ht="14.5" x14ac:dyDescent="0.35">
      <c r="B403">
        <v>2023</v>
      </c>
      <c r="C403" t="s">
        <v>457</v>
      </c>
      <c r="D403" t="s">
        <v>477</v>
      </c>
      <c r="E403"/>
      <c r="F403" t="s">
        <v>476</v>
      </c>
      <c r="G403" s="44">
        <v>45291</v>
      </c>
      <c r="H403" s="63">
        <v>55351</v>
      </c>
      <c r="I403" t="s">
        <v>48</v>
      </c>
      <c r="J403" t="s">
        <v>458</v>
      </c>
      <c r="K403" t="s">
        <v>31</v>
      </c>
    </row>
    <row r="404" spans="2:11" ht="14.5" x14ac:dyDescent="0.35">
      <c r="B404">
        <v>2023</v>
      </c>
      <c r="C404" t="s">
        <v>457</v>
      </c>
      <c r="D404" t="s">
        <v>477</v>
      </c>
      <c r="E404"/>
      <c r="F404" t="s">
        <v>563</v>
      </c>
      <c r="G404" s="44">
        <v>45291</v>
      </c>
      <c r="H404" s="63">
        <v>16500</v>
      </c>
      <c r="I404" t="s">
        <v>48</v>
      </c>
      <c r="J404" t="s">
        <v>458</v>
      </c>
      <c r="K404" t="s">
        <v>31</v>
      </c>
    </row>
    <row r="405" spans="2:11" ht="14.5" x14ac:dyDescent="0.35">
      <c r="B405">
        <v>2023</v>
      </c>
      <c r="C405" t="s">
        <v>457</v>
      </c>
      <c r="D405" t="s">
        <v>479</v>
      </c>
      <c r="E405"/>
      <c r="F405" t="s">
        <v>481</v>
      </c>
      <c r="G405" s="44">
        <v>45291</v>
      </c>
      <c r="H405" s="63">
        <v>20878</v>
      </c>
      <c r="I405" t="s">
        <v>48</v>
      </c>
      <c r="J405" t="s">
        <v>458</v>
      </c>
      <c r="K405" t="s">
        <v>31</v>
      </c>
    </row>
    <row r="406" spans="2:11" ht="14.5" x14ac:dyDescent="0.35">
      <c r="B406">
        <v>2023</v>
      </c>
      <c r="C406" t="s">
        <v>457</v>
      </c>
      <c r="D406" t="s">
        <v>479</v>
      </c>
      <c r="E406"/>
      <c r="F406" t="s">
        <v>478</v>
      </c>
      <c r="G406" s="44">
        <v>45291</v>
      </c>
      <c r="H406" s="63">
        <v>1986</v>
      </c>
      <c r="I406" t="s">
        <v>48</v>
      </c>
      <c r="J406" t="s">
        <v>458</v>
      </c>
      <c r="K406" t="s">
        <v>31</v>
      </c>
    </row>
    <row r="407" spans="2:11" ht="14.5" x14ac:dyDescent="0.35">
      <c r="B407">
        <v>2023</v>
      </c>
      <c r="C407" t="s">
        <v>457</v>
      </c>
      <c r="D407" t="s">
        <v>483</v>
      </c>
      <c r="E407"/>
      <c r="F407" t="s">
        <v>484</v>
      </c>
      <c r="G407" s="44">
        <v>45291</v>
      </c>
      <c r="H407" s="63">
        <v>4324</v>
      </c>
      <c r="I407" t="s">
        <v>48</v>
      </c>
      <c r="J407" t="s">
        <v>458</v>
      </c>
      <c r="K407" t="s">
        <v>31</v>
      </c>
    </row>
    <row r="408" spans="2:11" ht="14.5" x14ac:dyDescent="0.35">
      <c r="B408">
        <v>2023</v>
      </c>
      <c r="C408" t="s">
        <v>457</v>
      </c>
      <c r="D408" t="s">
        <v>483</v>
      </c>
      <c r="E408"/>
      <c r="F408" t="s">
        <v>485</v>
      </c>
      <c r="G408" s="44">
        <v>45291</v>
      </c>
      <c r="H408" s="63">
        <v>7542</v>
      </c>
      <c r="I408" t="s">
        <v>48</v>
      </c>
      <c r="J408" t="s">
        <v>458</v>
      </c>
      <c r="K408" t="s">
        <v>31</v>
      </c>
    </row>
    <row r="409" spans="2:11" ht="14.5" x14ac:dyDescent="0.35">
      <c r="B409">
        <v>2023</v>
      </c>
      <c r="C409" t="s">
        <v>457</v>
      </c>
      <c r="D409" t="s">
        <v>483</v>
      </c>
      <c r="E409"/>
      <c r="F409" t="s">
        <v>482</v>
      </c>
      <c r="G409" s="44">
        <v>45291</v>
      </c>
      <c r="H409" s="63">
        <v>11520</v>
      </c>
      <c r="I409" t="s">
        <v>48</v>
      </c>
      <c r="J409" t="s">
        <v>458</v>
      </c>
      <c r="K409" t="s">
        <v>31</v>
      </c>
    </row>
    <row r="410" spans="2:11" ht="14.5" x14ac:dyDescent="0.35">
      <c r="B410">
        <v>2023</v>
      </c>
      <c r="C410" t="s">
        <v>457</v>
      </c>
      <c r="D410" t="s">
        <v>483</v>
      </c>
      <c r="E410"/>
      <c r="F410" t="s">
        <v>486</v>
      </c>
      <c r="G410" s="44">
        <v>45291</v>
      </c>
      <c r="H410" s="63">
        <v>8758</v>
      </c>
      <c r="I410" t="s">
        <v>48</v>
      </c>
      <c r="J410" t="s">
        <v>458</v>
      </c>
      <c r="K410" t="s">
        <v>31</v>
      </c>
    </row>
    <row r="411" spans="2:11" ht="14.5" x14ac:dyDescent="0.35">
      <c r="B411">
        <v>2023</v>
      </c>
      <c r="C411" t="s">
        <v>457</v>
      </c>
      <c r="D411" t="s">
        <v>460</v>
      </c>
      <c r="E411"/>
      <c r="F411" t="s">
        <v>489</v>
      </c>
      <c r="G411" s="44">
        <v>44926</v>
      </c>
      <c r="H411" s="63">
        <v>58296</v>
      </c>
      <c r="I411" t="s">
        <v>48</v>
      </c>
      <c r="J411" t="s">
        <v>458</v>
      </c>
      <c r="K411" t="s">
        <v>31</v>
      </c>
    </row>
    <row r="412" spans="2:11" ht="14.5" x14ac:dyDescent="0.35">
      <c r="B412">
        <v>2023</v>
      </c>
      <c r="C412" t="s">
        <v>457</v>
      </c>
      <c r="D412" t="s">
        <v>491</v>
      </c>
      <c r="E412"/>
      <c r="F412" t="s">
        <v>561</v>
      </c>
      <c r="G412" s="44">
        <v>44926</v>
      </c>
      <c r="H412" s="63">
        <v>4988</v>
      </c>
      <c r="I412" t="s">
        <v>48</v>
      </c>
      <c r="J412" t="s">
        <v>480</v>
      </c>
      <c r="K412" t="s">
        <v>31</v>
      </c>
    </row>
    <row r="413" spans="2:11" ht="14.5" x14ac:dyDescent="0.35">
      <c r="B413">
        <v>2023</v>
      </c>
      <c r="C413" t="s">
        <v>457</v>
      </c>
      <c r="D413" t="s">
        <v>492</v>
      </c>
      <c r="E413"/>
      <c r="F413" t="s">
        <v>562</v>
      </c>
      <c r="G413" s="44">
        <v>45291</v>
      </c>
      <c r="H413" s="63">
        <v>8317</v>
      </c>
      <c r="I413" t="s">
        <v>48</v>
      </c>
      <c r="J413" t="s">
        <v>458</v>
      </c>
      <c r="K413" t="s">
        <v>31</v>
      </c>
    </row>
    <row r="414" spans="2:11" ht="14.5" x14ac:dyDescent="0.35">
      <c r="B414">
        <v>2023</v>
      </c>
      <c r="C414" t="s">
        <v>457</v>
      </c>
      <c r="D414" t="s">
        <v>461</v>
      </c>
      <c r="E414"/>
      <c r="F414" t="s">
        <v>488</v>
      </c>
      <c r="G414" s="44">
        <v>45291</v>
      </c>
      <c r="H414" s="63">
        <v>35360</v>
      </c>
      <c r="I414" t="s">
        <v>48</v>
      </c>
      <c r="J414" t="s">
        <v>458</v>
      </c>
      <c r="K414" t="s">
        <v>31</v>
      </c>
    </row>
    <row r="415" spans="2:11" ht="14.5" x14ac:dyDescent="0.35">
      <c r="B415">
        <v>2023</v>
      </c>
      <c r="C415" t="s">
        <v>457</v>
      </c>
      <c r="D415" t="s">
        <v>461</v>
      </c>
      <c r="E415"/>
      <c r="F415" t="s">
        <v>487</v>
      </c>
      <c r="G415" s="44">
        <v>45291</v>
      </c>
      <c r="H415" s="63">
        <v>37434</v>
      </c>
      <c r="I415" t="s">
        <v>48</v>
      </c>
      <c r="J415" t="s">
        <v>458</v>
      </c>
      <c r="K415" t="s">
        <v>31</v>
      </c>
    </row>
    <row r="416" spans="2:11" ht="14.5" x14ac:dyDescent="0.35">
      <c r="B416">
        <v>2023</v>
      </c>
      <c r="C416" t="s">
        <v>499</v>
      </c>
      <c r="D416" t="s">
        <v>477</v>
      </c>
      <c r="E416"/>
      <c r="F416" t="s">
        <v>476</v>
      </c>
      <c r="G416" s="44">
        <v>45291</v>
      </c>
      <c r="H416" s="63">
        <v>55351</v>
      </c>
      <c r="I416" t="s">
        <v>48</v>
      </c>
      <c r="J416" t="s">
        <v>480</v>
      </c>
      <c r="K416" t="s">
        <v>31</v>
      </c>
    </row>
    <row r="417" spans="2:11" ht="14.5" x14ac:dyDescent="0.35">
      <c r="B417">
        <v>2023</v>
      </c>
      <c r="C417" t="s">
        <v>499</v>
      </c>
      <c r="D417" t="s">
        <v>477</v>
      </c>
      <c r="E417"/>
      <c r="F417" t="s">
        <v>563</v>
      </c>
      <c r="G417" s="44">
        <v>45291</v>
      </c>
      <c r="H417" s="63">
        <v>16500</v>
      </c>
      <c r="I417" t="s">
        <v>48</v>
      </c>
      <c r="J417" t="s">
        <v>480</v>
      </c>
      <c r="K417" t="s">
        <v>31</v>
      </c>
    </row>
    <row r="418" spans="2:11" ht="14.5" x14ac:dyDescent="0.35">
      <c r="B418">
        <v>2023</v>
      </c>
      <c r="C418" t="s">
        <v>499</v>
      </c>
      <c r="D418" t="s">
        <v>479</v>
      </c>
      <c r="E418"/>
      <c r="F418" t="s">
        <v>481</v>
      </c>
      <c r="G418" s="44">
        <v>45291</v>
      </c>
      <c r="H418" s="63">
        <v>20878</v>
      </c>
      <c r="I418" t="s">
        <v>48</v>
      </c>
      <c r="J418" t="s">
        <v>480</v>
      </c>
      <c r="K418" t="s">
        <v>31</v>
      </c>
    </row>
    <row r="419" spans="2:11" ht="14.5" x14ac:dyDescent="0.35">
      <c r="B419">
        <v>2023</v>
      </c>
      <c r="C419" t="s">
        <v>499</v>
      </c>
      <c r="D419" t="s">
        <v>479</v>
      </c>
      <c r="E419"/>
      <c r="F419" t="s">
        <v>478</v>
      </c>
      <c r="G419" s="44">
        <v>45291</v>
      </c>
      <c r="H419" s="63">
        <v>1986</v>
      </c>
      <c r="I419" t="s">
        <v>48</v>
      </c>
      <c r="J419" t="s">
        <v>480</v>
      </c>
      <c r="K419" t="s">
        <v>31</v>
      </c>
    </row>
    <row r="420" spans="2:11" ht="14.5" x14ac:dyDescent="0.35">
      <c r="B420">
        <v>2023</v>
      </c>
      <c r="C420" t="s">
        <v>499</v>
      </c>
      <c r="D420" t="s">
        <v>483</v>
      </c>
      <c r="E420"/>
      <c r="F420" t="s">
        <v>484</v>
      </c>
      <c r="G420" s="44">
        <v>45291</v>
      </c>
      <c r="H420" s="63">
        <v>4324</v>
      </c>
      <c r="I420" t="s">
        <v>48</v>
      </c>
      <c r="J420" t="s">
        <v>480</v>
      </c>
      <c r="K420" t="s">
        <v>31</v>
      </c>
    </row>
    <row r="421" spans="2:11" ht="14.5" x14ac:dyDescent="0.35">
      <c r="B421">
        <v>2023</v>
      </c>
      <c r="C421" t="s">
        <v>499</v>
      </c>
      <c r="D421" t="s">
        <v>483</v>
      </c>
      <c r="E421"/>
      <c r="F421" t="s">
        <v>485</v>
      </c>
      <c r="G421" s="44">
        <v>45291</v>
      </c>
      <c r="H421" s="63">
        <v>7542</v>
      </c>
      <c r="I421" t="s">
        <v>48</v>
      </c>
      <c r="J421" t="s">
        <v>480</v>
      </c>
      <c r="K421" t="s">
        <v>31</v>
      </c>
    </row>
    <row r="422" spans="2:11" ht="14.5" x14ac:dyDescent="0.35">
      <c r="B422">
        <v>2023</v>
      </c>
      <c r="C422" t="s">
        <v>499</v>
      </c>
      <c r="D422" t="s">
        <v>483</v>
      </c>
      <c r="E422"/>
      <c r="F422" t="s">
        <v>482</v>
      </c>
      <c r="G422" s="44">
        <v>45291</v>
      </c>
      <c r="H422" s="63">
        <v>11520</v>
      </c>
      <c r="I422" t="s">
        <v>48</v>
      </c>
      <c r="J422" t="s">
        <v>480</v>
      </c>
      <c r="K422" t="s">
        <v>31</v>
      </c>
    </row>
    <row r="423" spans="2:11" ht="14.5" x14ac:dyDescent="0.35">
      <c r="B423">
        <v>2023</v>
      </c>
      <c r="C423" t="s">
        <v>499</v>
      </c>
      <c r="D423" t="s">
        <v>483</v>
      </c>
      <c r="E423"/>
      <c r="F423" t="s">
        <v>486</v>
      </c>
      <c r="G423" s="44">
        <v>45291</v>
      </c>
      <c r="H423" s="63">
        <v>8758</v>
      </c>
      <c r="I423" t="s">
        <v>48</v>
      </c>
      <c r="J423" t="s">
        <v>480</v>
      </c>
      <c r="K423" t="s">
        <v>31</v>
      </c>
    </row>
    <row r="424" spans="2:11" ht="14.5" x14ac:dyDescent="0.35">
      <c r="B424">
        <v>2023</v>
      </c>
      <c r="C424" t="s">
        <v>499</v>
      </c>
      <c r="D424" t="s">
        <v>492</v>
      </c>
      <c r="E424"/>
      <c r="F424" t="s">
        <v>562</v>
      </c>
      <c r="G424" s="44">
        <v>45291</v>
      </c>
      <c r="H424" s="63">
        <v>8317</v>
      </c>
      <c r="I424" t="s">
        <v>48</v>
      </c>
      <c r="J424" t="s">
        <v>480</v>
      </c>
      <c r="K424" t="s">
        <v>31</v>
      </c>
    </row>
    <row r="425" spans="2:11" ht="14.5" x14ac:dyDescent="0.35">
      <c r="B425">
        <v>2023</v>
      </c>
      <c r="C425" t="s">
        <v>499</v>
      </c>
      <c r="D425" t="s">
        <v>461</v>
      </c>
      <c r="E425"/>
      <c r="F425" t="s">
        <v>488</v>
      </c>
      <c r="G425" s="44">
        <v>45291</v>
      </c>
      <c r="H425" s="63">
        <v>35360</v>
      </c>
      <c r="I425" t="s">
        <v>48</v>
      </c>
      <c r="J425" t="s">
        <v>480</v>
      </c>
      <c r="K425" t="s">
        <v>31</v>
      </c>
    </row>
    <row r="426" spans="2:11" ht="14.5" x14ac:dyDescent="0.35">
      <c r="B426">
        <v>2023</v>
      </c>
      <c r="C426" t="s">
        <v>499</v>
      </c>
      <c r="D426" t="s">
        <v>461</v>
      </c>
      <c r="E426"/>
      <c r="F426" t="s">
        <v>487</v>
      </c>
      <c r="G426" s="44">
        <v>45291</v>
      </c>
      <c r="H426" s="63">
        <v>37434</v>
      </c>
      <c r="I426" t="s">
        <v>48</v>
      </c>
      <c r="J426" t="s">
        <v>480</v>
      </c>
      <c r="K426" t="s">
        <v>31</v>
      </c>
    </row>
    <row r="427" spans="2:11" ht="14.5" x14ac:dyDescent="0.35">
      <c r="B427">
        <v>2023</v>
      </c>
      <c r="C427" t="s">
        <v>500</v>
      </c>
      <c r="D427" t="s">
        <v>477</v>
      </c>
      <c r="E427"/>
      <c r="F427" t="s">
        <v>476</v>
      </c>
      <c r="G427" s="44">
        <v>45291</v>
      </c>
      <c r="H427" s="63">
        <v>5357</v>
      </c>
      <c r="I427" t="s">
        <v>48</v>
      </c>
      <c r="J427" t="s">
        <v>458</v>
      </c>
      <c r="K427" t="s">
        <v>31</v>
      </c>
    </row>
    <row r="428" spans="2:11" ht="14.5" x14ac:dyDescent="0.35">
      <c r="B428">
        <v>2023</v>
      </c>
      <c r="C428" t="s">
        <v>500</v>
      </c>
      <c r="D428" t="s">
        <v>483</v>
      </c>
      <c r="E428"/>
      <c r="F428" t="s">
        <v>484</v>
      </c>
      <c r="G428" s="44">
        <v>45291</v>
      </c>
      <c r="H428" s="63">
        <v>12355</v>
      </c>
      <c r="I428" t="s">
        <v>48</v>
      </c>
      <c r="J428" t="s">
        <v>458</v>
      </c>
      <c r="K428" t="s">
        <v>31</v>
      </c>
    </row>
    <row r="429" spans="2:11" ht="14.5" x14ac:dyDescent="0.35">
      <c r="B429">
        <v>2023</v>
      </c>
      <c r="C429" t="s">
        <v>500</v>
      </c>
      <c r="D429" t="s">
        <v>483</v>
      </c>
      <c r="E429"/>
      <c r="F429" t="s">
        <v>485</v>
      </c>
      <c r="G429" s="44">
        <v>45291</v>
      </c>
      <c r="H429" s="63">
        <v>10371</v>
      </c>
      <c r="I429" t="s">
        <v>48</v>
      </c>
      <c r="J429" t="s">
        <v>458</v>
      </c>
      <c r="K429" t="s">
        <v>31</v>
      </c>
    </row>
    <row r="430" spans="2:11" ht="14.5" x14ac:dyDescent="0.35">
      <c r="B430">
        <v>2023</v>
      </c>
      <c r="C430" t="s">
        <v>500</v>
      </c>
      <c r="D430" t="s">
        <v>483</v>
      </c>
      <c r="E430"/>
      <c r="F430" t="s">
        <v>482</v>
      </c>
      <c r="G430" s="44">
        <v>45291</v>
      </c>
      <c r="H430" s="63">
        <v>15840</v>
      </c>
      <c r="I430" t="s">
        <v>48</v>
      </c>
      <c r="J430" t="s">
        <v>458</v>
      </c>
      <c r="K430" t="s">
        <v>31</v>
      </c>
    </row>
    <row r="431" spans="2:11" ht="14.5" x14ac:dyDescent="0.35">
      <c r="B431">
        <v>2023</v>
      </c>
      <c r="C431" t="s">
        <v>500</v>
      </c>
      <c r="D431" t="s">
        <v>483</v>
      </c>
      <c r="E431"/>
      <c r="F431" t="s">
        <v>486</v>
      </c>
      <c r="G431" s="44">
        <v>45291</v>
      </c>
      <c r="H431" s="63">
        <v>5775</v>
      </c>
      <c r="I431" t="s">
        <v>48</v>
      </c>
      <c r="J431" t="s">
        <v>458</v>
      </c>
      <c r="K431" t="s">
        <v>31</v>
      </c>
    </row>
    <row r="432" spans="2:11" ht="14.5" x14ac:dyDescent="0.35">
      <c r="B432">
        <v>2023</v>
      </c>
      <c r="C432" t="s">
        <v>500</v>
      </c>
      <c r="D432" t="s">
        <v>492</v>
      </c>
      <c r="E432"/>
      <c r="F432" t="s">
        <v>562</v>
      </c>
      <c r="G432" s="44">
        <v>45291</v>
      </c>
      <c r="H432" s="63">
        <v>3412</v>
      </c>
      <c r="I432" t="s">
        <v>48</v>
      </c>
      <c r="J432" t="s">
        <v>458</v>
      </c>
      <c r="K432" t="s">
        <v>31</v>
      </c>
    </row>
    <row r="433" spans="2:11" ht="14.5" x14ac:dyDescent="0.35">
      <c r="B433">
        <v>2023</v>
      </c>
      <c r="C433" t="s">
        <v>500</v>
      </c>
      <c r="D433" t="s">
        <v>461</v>
      </c>
      <c r="E433"/>
      <c r="F433" t="s">
        <v>488</v>
      </c>
      <c r="G433" s="44">
        <v>45291</v>
      </c>
      <c r="H433" s="63">
        <v>29952</v>
      </c>
      <c r="I433" t="s">
        <v>48</v>
      </c>
      <c r="J433" t="s">
        <v>458</v>
      </c>
      <c r="K433" t="s">
        <v>31</v>
      </c>
    </row>
    <row r="434" spans="2:11" ht="14.5" x14ac:dyDescent="0.35">
      <c r="B434">
        <v>2023</v>
      </c>
      <c r="C434" t="s">
        <v>464</v>
      </c>
      <c r="D434" t="s">
        <v>477</v>
      </c>
      <c r="E434"/>
      <c r="F434" t="s">
        <v>476</v>
      </c>
      <c r="G434" s="44">
        <v>45291</v>
      </c>
      <c r="H434" s="63">
        <v>3</v>
      </c>
      <c r="I434" t="s">
        <v>87</v>
      </c>
      <c r="J434" t="s">
        <v>458</v>
      </c>
      <c r="K434" t="s">
        <v>31</v>
      </c>
    </row>
    <row r="435" spans="2:11" ht="14.5" x14ac:dyDescent="0.35">
      <c r="B435">
        <v>2023</v>
      </c>
      <c r="C435" t="s">
        <v>464</v>
      </c>
      <c r="D435" t="s">
        <v>477</v>
      </c>
      <c r="E435"/>
      <c r="F435" t="s">
        <v>563</v>
      </c>
      <c r="G435" s="44">
        <v>45291</v>
      </c>
      <c r="H435" s="63">
        <v>3</v>
      </c>
      <c r="I435" t="s">
        <v>87</v>
      </c>
      <c r="J435" t="s">
        <v>458</v>
      </c>
      <c r="K435" t="s">
        <v>31</v>
      </c>
    </row>
    <row r="436" spans="2:11" ht="14.5" x14ac:dyDescent="0.35">
      <c r="B436">
        <v>2023</v>
      </c>
      <c r="C436" t="s">
        <v>464</v>
      </c>
      <c r="D436" t="s">
        <v>479</v>
      </c>
      <c r="E436"/>
      <c r="F436" t="s">
        <v>481</v>
      </c>
      <c r="G436" s="44">
        <v>45291</v>
      </c>
      <c r="H436" s="63">
        <v>13</v>
      </c>
      <c r="I436" t="s">
        <v>87</v>
      </c>
      <c r="J436" t="s">
        <v>480</v>
      </c>
      <c r="K436" t="s">
        <v>31</v>
      </c>
    </row>
    <row r="437" spans="2:11" ht="14.5" x14ac:dyDescent="0.35">
      <c r="B437">
        <v>2023</v>
      </c>
      <c r="C437" t="s">
        <v>464</v>
      </c>
      <c r="D437" t="s">
        <v>479</v>
      </c>
      <c r="E437"/>
      <c r="F437" t="s">
        <v>478</v>
      </c>
      <c r="G437" s="44">
        <v>45291</v>
      </c>
      <c r="H437" s="63">
        <v>10</v>
      </c>
      <c r="I437" t="s">
        <v>87</v>
      </c>
      <c r="J437" t="s">
        <v>480</v>
      </c>
      <c r="K437" t="s">
        <v>31</v>
      </c>
    </row>
    <row r="438" spans="2:11" ht="14.5" x14ac:dyDescent="0.35">
      <c r="B438">
        <v>2023</v>
      </c>
      <c r="C438" t="s">
        <v>464</v>
      </c>
      <c r="D438" t="s">
        <v>483</v>
      </c>
      <c r="E438"/>
      <c r="F438" t="s">
        <v>484</v>
      </c>
      <c r="G438" s="44">
        <v>45291</v>
      </c>
      <c r="H438" s="63">
        <v>18</v>
      </c>
      <c r="I438" t="s">
        <v>87</v>
      </c>
      <c r="J438" t="s">
        <v>480</v>
      </c>
      <c r="K438" t="s">
        <v>31</v>
      </c>
    </row>
    <row r="439" spans="2:11" ht="14.5" x14ac:dyDescent="0.35">
      <c r="B439">
        <v>2023</v>
      </c>
      <c r="C439" t="s">
        <v>464</v>
      </c>
      <c r="D439" t="s">
        <v>483</v>
      </c>
      <c r="E439"/>
      <c r="F439" t="s">
        <v>485</v>
      </c>
      <c r="G439" s="44">
        <v>45291</v>
      </c>
      <c r="H439" s="63">
        <v>15</v>
      </c>
      <c r="I439" t="s">
        <v>87</v>
      </c>
      <c r="J439" t="s">
        <v>480</v>
      </c>
      <c r="K439" t="s">
        <v>31</v>
      </c>
    </row>
    <row r="440" spans="2:11" ht="14.5" x14ac:dyDescent="0.35">
      <c r="B440">
        <v>2023</v>
      </c>
      <c r="C440" t="s">
        <v>464</v>
      </c>
      <c r="D440" t="s">
        <v>483</v>
      </c>
      <c r="E440"/>
      <c r="F440" t="s">
        <v>482</v>
      </c>
      <c r="G440" s="44">
        <v>45291</v>
      </c>
      <c r="H440" s="63">
        <v>7</v>
      </c>
      <c r="I440" t="s">
        <v>87</v>
      </c>
      <c r="J440" t="s">
        <v>480</v>
      </c>
      <c r="K440" t="s">
        <v>31</v>
      </c>
    </row>
    <row r="441" spans="2:11" ht="14.5" x14ac:dyDescent="0.35">
      <c r="B441">
        <v>2023</v>
      </c>
      <c r="C441" t="s">
        <v>464</v>
      </c>
      <c r="D441" t="s">
        <v>483</v>
      </c>
      <c r="E441"/>
      <c r="F441" t="s">
        <v>486</v>
      </c>
      <c r="G441" s="44">
        <v>45291</v>
      </c>
      <c r="H441" s="63">
        <v>15</v>
      </c>
      <c r="I441" t="s">
        <v>87</v>
      </c>
      <c r="J441" t="s">
        <v>480</v>
      </c>
      <c r="K441" t="s">
        <v>31</v>
      </c>
    </row>
    <row r="442" spans="2:11" ht="14.5" x14ac:dyDescent="0.35">
      <c r="B442">
        <v>2023</v>
      </c>
      <c r="C442" t="s">
        <v>464</v>
      </c>
      <c r="D442" t="s">
        <v>460</v>
      </c>
      <c r="E442"/>
      <c r="F442" t="s">
        <v>489</v>
      </c>
      <c r="G442" s="44">
        <v>45291</v>
      </c>
      <c r="H442" s="63">
        <v>0</v>
      </c>
      <c r="I442" t="s">
        <v>87</v>
      </c>
      <c r="J442" t="s">
        <v>480</v>
      </c>
      <c r="K442" t="s">
        <v>31</v>
      </c>
    </row>
    <row r="443" spans="2:11" ht="14.5" x14ac:dyDescent="0.35">
      <c r="B443">
        <v>2023</v>
      </c>
      <c r="C443" t="s">
        <v>464</v>
      </c>
      <c r="D443" t="s">
        <v>491</v>
      </c>
      <c r="E443"/>
      <c r="F443" t="s">
        <v>561</v>
      </c>
      <c r="G443" s="44">
        <v>45291</v>
      </c>
      <c r="H443" s="63">
        <v>2</v>
      </c>
      <c r="I443" t="s">
        <v>87</v>
      </c>
      <c r="J443" t="s">
        <v>480</v>
      </c>
      <c r="K443" t="s">
        <v>31</v>
      </c>
    </row>
    <row r="444" spans="2:11" ht="14.5" x14ac:dyDescent="0.35">
      <c r="B444">
        <v>2023</v>
      </c>
      <c r="C444" t="s">
        <v>464</v>
      </c>
      <c r="D444" t="s">
        <v>492</v>
      </c>
      <c r="E444"/>
      <c r="F444" t="s">
        <v>562</v>
      </c>
      <c r="G444" s="44">
        <v>45291</v>
      </c>
      <c r="H444" s="63">
        <v>11</v>
      </c>
      <c r="I444" t="s">
        <v>87</v>
      </c>
      <c r="J444" t="s">
        <v>458</v>
      </c>
      <c r="K444" t="s">
        <v>31</v>
      </c>
    </row>
    <row r="445" spans="2:11" ht="14.5" x14ac:dyDescent="0.35">
      <c r="B445">
        <v>2023</v>
      </c>
      <c r="C445" t="s">
        <v>464</v>
      </c>
      <c r="D445" t="s">
        <v>461</v>
      </c>
      <c r="E445"/>
      <c r="F445" t="s">
        <v>488</v>
      </c>
      <c r="G445" s="44">
        <v>45291</v>
      </c>
      <c r="H445" s="63">
        <v>3</v>
      </c>
      <c r="I445" t="s">
        <v>87</v>
      </c>
      <c r="J445" t="s">
        <v>480</v>
      </c>
      <c r="K445" t="s">
        <v>31</v>
      </c>
    </row>
    <row r="446" spans="2:11" ht="14.5" x14ac:dyDescent="0.35">
      <c r="B446">
        <v>2023</v>
      </c>
      <c r="C446" t="s">
        <v>464</v>
      </c>
      <c r="D446" t="s">
        <v>461</v>
      </c>
      <c r="E446"/>
      <c r="F446" t="s">
        <v>487</v>
      </c>
      <c r="G446" s="44">
        <v>45291</v>
      </c>
      <c r="H446" s="63">
        <v>0</v>
      </c>
      <c r="I446" t="s">
        <v>87</v>
      </c>
      <c r="J446" t="s">
        <v>480</v>
      </c>
      <c r="K446" t="s">
        <v>31</v>
      </c>
    </row>
    <row r="447" spans="2:11" ht="14.5" x14ac:dyDescent="0.35">
      <c r="B447">
        <v>2023</v>
      </c>
      <c r="C447" t="s">
        <v>465</v>
      </c>
      <c r="D447" t="s">
        <v>477</v>
      </c>
      <c r="E447"/>
      <c r="F447" t="s">
        <v>476</v>
      </c>
      <c r="G447" s="44">
        <v>45291</v>
      </c>
      <c r="H447" s="63">
        <v>58</v>
      </c>
      <c r="I447" t="s">
        <v>87</v>
      </c>
      <c r="J447" t="s">
        <v>458</v>
      </c>
      <c r="K447" t="s">
        <v>31</v>
      </c>
    </row>
    <row r="448" spans="2:11" ht="14.5" x14ac:dyDescent="0.35">
      <c r="B448">
        <v>2023</v>
      </c>
      <c r="C448" t="s">
        <v>465</v>
      </c>
      <c r="D448" t="s">
        <v>477</v>
      </c>
      <c r="E448"/>
      <c r="F448" t="s">
        <v>563</v>
      </c>
      <c r="G448" s="44">
        <v>45291</v>
      </c>
      <c r="H448" s="63">
        <v>3</v>
      </c>
      <c r="I448" t="s">
        <v>87</v>
      </c>
      <c r="J448" t="s">
        <v>458</v>
      </c>
      <c r="K448" t="s">
        <v>31</v>
      </c>
    </row>
    <row r="449" spans="2:11" ht="14.5" x14ac:dyDescent="0.35">
      <c r="B449">
        <v>2023</v>
      </c>
      <c r="C449" t="s">
        <v>465</v>
      </c>
      <c r="D449" t="s">
        <v>479</v>
      </c>
      <c r="E449"/>
      <c r="F449" t="s">
        <v>481</v>
      </c>
      <c r="G449" s="44">
        <v>45291</v>
      </c>
      <c r="H449" s="63">
        <v>65</v>
      </c>
      <c r="I449" t="s">
        <v>87</v>
      </c>
      <c r="J449" t="s">
        <v>480</v>
      </c>
      <c r="K449" t="s">
        <v>31</v>
      </c>
    </row>
    <row r="450" spans="2:11" ht="14.5" x14ac:dyDescent="0.35">
      <c r="B450">
        <v>2023</v>
      </c>
      <c r="C450" t="s">
        <v>465</v>
      </c>
      <c r="D450" t="s">
        <v>479</v>
      </c>
      <c r="E450"/>
      <c r="F450" t="s">
        <v>478</v>
      </c>
      <c r="G450" s="44">
        <v>45291</v>
      </c>
      <c r="H450" s="63">
        <v>28</v>
      </c>
      <c r="I450" t="s">
        <v>87</v>
      </c>
      <c r="J450" t="s">
        <v>480</v>
      </c>
      <c r="K450" t="s">
        <v>31</v>
      </c>
    </row>
    <row r="451" spans="2:11" ht="14.5" x14ac:dyDescent="0.35">
      <c r="B451">
        <v>2023</v>
      </c>
      <c r="C451" t="s">
        <v>465</v>
      </c>
      <c r="D451" t="s">
        <v>483</v>
      </c>
      <c r="E451"/>
      <c r="F451" t="s">
        <v>484</v>
      </c>
      <c r="G451" s="44">
        <v>45291</v>
      </c>
      <c r="H451" s="63">
        <v>61</v>
      </c>
      <c r="I451" t="s">
        <v>87</v>
      </c>
      <c r="J451" t="s">
        <v>480</v>
      </c>
      <c r="K451" t="s">
        <v>31</v>
      </c>
    </row>
    <row r="452" spans="2:11" ht="14.5" x14ac:dyDescent="0.35">
      <c r="B452">
        <v>2023</v>
      </c>
      <c r="C452" t="s">
        <v>465</v>
      </c>
      <c r="D452" t="s">
        <v>483</v>
      </c>
      <c r="E452"/>
      <c r="F452" t="s">
        <v>485</v>
      </c>
      <c r="G452" s="44">
        <v>45291</v>
      </c>
      <c r="H452" s="63">
        <v>19</v>
      </c>
      <c r="I452" t="s">
        <v>87</v>
      </c>
      <c r="J452" t="s">
        <v>480</v>
      </c>
      <c r="K452" t="s">
        <v>31</v>
      </c>
    </row>
    <row r="453" spans="2:11" ht="14.5" x14ac:dyDescent="0.35">
      <c r="B453">
        <v>2023</v>
      </c>
      <c r="C453" t="s">
        <v>465</v>
      </c>
      <c r="D453" t="s">
        <v>483</v>
      </c>
      <c r="E453"/>
      <c r="F453" t="s">
        <v>482</v>
      </c>
      <c r="G453" s="44">
        <v>45291</v>
      </c>
      <c r="H453" s="63">
        <v>55</v>
      </c>
      <c r="I453" t="s">
        <v>87</v>
      </c>
      <c r="J453" t="s">
        <v>480</v>
      </c>
      <c r="K453" t="s">
        <v>31</v>
      </c>
    </row>
    <row r="454" spans="2:11" ht="14.5" x14ac:dyDescent="0.35">
      <c r="B454">
        <v>2023</v>
      </c>
      <c r="C454" t="s">
        <v>465</v>
      </c>
      <c r="D454" t="s">
        <v>483</v>
      </c>
      <c r="E454"/>
      <c r="F454" t="s">
        <v>486</v>
      </c>
      <c r="G454" s="44">
        <v>45291</v>
      </c>
      <c r="H454" s="63">
        <v>28</v>
      </c>
      <c r="I454" t="s">
        <v>87</v>
      </c>
      <c r="J454" t="s">
        <v>480</v>
      </c>
      <c r="K454" t="s">
        <v>31</v>
      </c>
    </row>
    <row r="455" spans="2:11" ht="14.5" x14ac:dyDescent="0.35">
      <c r="B455">
        <v>2023</v>
      </c>
      <c r="C455" t="s">
        <v>465</v>
      </c>
      <c r="D455" t="s">
        <v>460</v>
      </c>
      <c r="E455"/>
      <c r="F455" t="s">
        <v>489</v>
      </c>
      <c r="G455" s="44">
        <v>45291</v>
      </c>
      <c r="H455" s="63">
        <v>0</v>
      </c>
      <c r="I455" t="s">
        <v>87</v>
      </c>
      <c r="J455" t="s">
        <v>480</v>
      </c>
      <c r="K455" t="s">
        <v>31</v>
      </c>
    </row>
    <row r="456" spans="2:11" ht="14.5" x14ac:dyDescent="0.35">
      <c r="B456">
        <v>2023</v>
      </c>
      <c r="C456" t="s">
        <v>465</v>
      </c>
      <c r="D456" t="s">
        <v>491</v>
      </c>
      <c r="E456"/>
      <c r="F456" t="s">
        <v>561</v>
      </c>
      <c r="G456" s="44">
        <v>45291</v>
      </c>
      <c r="H456" s="63">
        <v>8</v>
      </c>
      <c r="I456" t="s">
        <v>87</v>
      </c>
      <c r="J456" t="s">
        <v>480</v>
      </c>
      <c r="K456" t="s">
        <v>31</v>
      </c>
    </row>
    <row r="457" spans="2:11" ht="14.5" x14ac:dyDescent="0.35">
      <c r="B457">
        <v>2023</v>
      </c>
      <c r="C457" t="s">
        <v>465</v>
      </c>
      <c r="D457" t="s">
        <v>492</v>
      </c>
      <c r="E457"/>
      <c r="F457" t="s">
        <v>562</v>
      </c>
      <c r="G457" s="44">
        <v>45291</v>
      </c>
      <c r="H457" s="63">
        <v>10</v>
      </c>
      <c r="I457" t="s">
        <v>87</v>
      </c>
      <c r="J457" t="s">
        <v>458</v>
      </c>
      <c r="K457" t="s">
        <v>31</v>
      </c>
    </row>
    <row r="458" spans="2:11" ht="14.5" x14ac:dyDescent="0.35">
      <c r="B458">
        <v>2023</v>
      </c>
      <c r="C458" t="s">
        <v>465</v>
      </c>
      <c r="D458" t="s">
        <v>461</v>
      </c>
      <c r="E458"/>
      <c r="F458" t="s">
        <v>488</v>
      </c>
      <c r="G458" s="44">
        <v>45291</v>
      </c>
      <c r="H458" s="63">
        <v>14</v>
      </c>
      <c r="I458" t="s">
        <v>87</v>
      </c>
      <c r="J458" t="s">
        <v>480</v>
      </c>
      <c r="K458" t="s">
        <v>31</v>
      </c>
    </row>
    <row r="459" spans="2:11" ht="14.5" x14ac:dyDescent="0.35">
      <c r="B459">
        <v>2023</v>
      </c>
      <c r="C459" t="s">
        <v>465</v>
      </c>
      <c r="D459" t="s">
        <v>461</v>
      </c>
      <c r="E459"/>
      <c r="F459" t="s">
        <v>487</v>
      </c>
      <c r="G459" s="44">
        <v>45291</v>
      </c>
      <c r="H459" s="63">
        <v>167</v>
      </c>
      <c r="I459" t="s">
        <v>87</v>
      </c>
      <c r="J459" t="s">
        <v>480</v>
      </c>
      <c r="K459" t="s">
        <v>31</v>
      </c>
    </row>
    <row r="460" spans="2:11" ht="14.5" x14ac:dyDescent="0.35">
      <c r="B460">
        <v>2023</v>
      </c>
      <c r="C460" t="s">
        <v>494</v>
      </c>
      <c r="D460" t="s">
        <v>477</v>
      </c>
      <c r="E460"/>
      <c r="F460" t="s">
        <v>476</v>
      </c>
      <c r="G460" s="44">
        <v>45291</v>
      </c>
      <c r="H460" s="63">
        <v>3</v>
      </c>
      <c r="I460" t="s">
        <v>87</v>
      </c>
      <c r="J460" t="s">
        <v>469</v>
      </c>
      <c r="K460" t="s">
        <v>31</v>
      </c>
    </row>
    <row r="461" spans="2:11" ht="14.5" x14ac:dyDescent="0.35">
      <c r="B461">
        <v>2023</v>
      </c>
      <c r="C461" t="s">
        <v>494</v>
      </c>
      <c r="D461" t="s">
        <v>479</v>
      </c>
      <c r="E461"/>
      <c r="F461" t="s">
        <v>481</v>
      </c>
      <c r="G461" s="44">
        <v>45291</v>
      </c>
      <c r="H461" s="63">
        <v>12</v>
      </c>
      <c r="I461" t="s">
        <v>87</v>
      </c>
      <c r="J461" t="s">
        <v>469</v>
      </c>
      <c r="K461" t="s">
        <v>31</v>
      </c>
    </row>
    <row r="462" spans="2:11" ht="14.5" x14ac:dyDescent="0.35">
      <c r="B462">
        <v>2023</v>
      </c>
      <c r="C462" t="s">
        <v>494</v>
      </c>
      <c r="D462" t="s">
        <v>479</v>
      </c>
      <c r="E462"/>
      <c r="F462" t="s">
        <v>478</v>
      </c>
      <c r="G462" s="44">
        <v>45291</v>
      </c>
      <c r="H462" s="63">
        <v>4</v>
      </c>
      <c r="I462" t="s">
        <v>87</v>
      </c>
      <c r="J462" t="s">
        <v>469</v>
      </c>
      <c r="K462" t="s">
        <v>31</v>
      </c>
    </row>
    <row r="463" spans="2:11" ht="14.5" x14ac:dyDescent="0.35">
      <c r="B463">
        <v>2023</v>
      </c>
      <c r="C463" t="s">
        <v>494</v>
      </c>
      <c r="D463" t="s">
        <v>483</v>
      </c>
      <c r="E463"/>
      <c r="F463" t="s">
        <v>484</v>
      </c>
      <c r="G463" s="44">
        <v>45291</v>
      </c>
      <c r="H463" s="63">
        <v>12</v>
      </c>
      <c r="I463" t="s">
        <v>87</v>
      </c>
      <c r="J463" t="s">
        <v>469</v>
      </c>
      <c r="K463" t="s">
        <v>31</v>
      </c>
    </row>
    <row r="464" spans="2:11" ht="14.5" x14ac:dyDescent="0.35">
      <c r="B464">
        <v>2023</v>
      </c>
      <c r="C464" t="s">
        <v>494</v>
      </c>
      <c r="D464" t="s">
        <v>483</v>
      </c>
      <c r="E464"/>
      <c r="F464" t="s">
        <v>485</v>
      </c>
      <c r="G464" s="44">
        <v>45291</v>
      </c>
      <c r="H464" s="63">
        <v>10</v>
      </c>
      <c r="I464" t="s">
        <v>87</v>
      </c>
      <c r="J464" t="s">
        <v>469</v>
      </c>
      <c r="K464" t="s">
        <v>31</v>
      </c>
    </row>
    <row r="465" spans="2:11" ht="14.5" x14ac:dyDescent="0.35">
      <c r="B465">
        <v>2023</v>
      </c>
      <c r="C465" t="s">
        <v>494</v>
      </c>
      <c r="D465" t="s">
        <v>483</v>
      </c>
      <c r="E465"/>
      <c r="F465" t="s">
        <v>482</v>
      </c>
      <c r="G465" s="44">
        <v>45291</v>
      </c>
      <c r="H465" s="63">
        <v>6</v>
      </c>
      <c r="I465" t="s">
        <v>87</v>
      </c>
      <c r="J465" t="s">
        <v>469</v>
      </c>
      <c r="K465" t="s">
        <v>31</v>
      </c>
    </row>
    <row r="466" spans="2:11" ht="14.5" x14ac:dyDescent="0.35">
      <c r="B466">
        <v>2023</v>
      </c>
      <c r="C466" t="s">
        <v>494</v>
      </c>
      <c r="D466" t="s">
        <v>483</v>
      </c>
      <c r="E466"/>
      <c r="F466" t="s">
        <v>486</v>
      </c>
      <c r="G466" s="44">
        <v>45291</v>
      </c>
      <c r="H466" s="63">
        <v>13</v>
      </c>
      <c r="I466" t="s">
        <v>87</v>
      </c>
      <c r="J466" t="s">
        <v>469</v>
      </c>
      <c r="K466" t="s">
        <v>31</v>
      </c>
    </row>
    <row r="467" spans="2:11" ht="14.5" x14ac:dyDescent="0.35">
      <c r="B467">
        <v>2023</v>
      </c>
      <c r="C467" t="s">
        <v>494</v>
      </c>
      <c r="D467" t="s">
        <v>491</v>
      </c>
      <c r="E467"/>
      <c r="F467" t="s">
        <v>561</v>
      </c>
      <c r="G467" s="44">
        <v>45291</v>
      </c>
      <c r="H467" s="63">
        <v>2</v>
      </c>
      <c r="I467" t="s">
        <v>87</v>
      </c>
      <c r="J467" t="s">
        <v>469</v>
      </c>
      <c r="K467" t="s">
        <v>31</v>
      </c>
    </row>
    <row r="468" spans="2:11" ht="14.5" x14ac:dyDescent="0.35">
      <c r="B468">
        <v>2023</v>
      </c>
      <c r="C468" t="s">
        <v>494</v>
      </c>
      <c r="D468" t="s">
        <v>492</v>
      </c>
      <c r="E468"/>
      <c r="F468" t="s">
        <v>562</v>
      </c>
      <c r="G468" s="44">
        <v>45291</v>
      </c>
      <c r="H468" s="63">
        <v>4</v>
      </c>
      <c r="I468" t="s">
        <v>87</v>
      </c>
      <c r="J468" t="s">
        <v>469</v>
      </c>
      <c r="K468" t="s">
        <v>31</v>
      </c>
    </row>
    <row r="469" spans="2:11" ht="14.5" x14ac:dyDescent="0.35">
      <c r="B469">
        <v>2023</v>
      </c>
      <c r="C469" t="s">
        <v>494</v>
      </c>
      <c r="D469" t="s">
        <v>461</v>
      </c>
      <c r="E469"/>
      <c r="F469" t="s">
        <v>488</v>
      </c>
      <c r="G469" s="44">
        <v>45291</v>
      </c>
      <c r="H469" s="63">
        <v>1</v>
      </c>
      <c r="I469" t="s">
        <v>87</v>
      </c>
      <c r="J469" t="s">
        <v>469</v>
      </c>
      <c r="K469" t="s">
        <v>31</v>
      </c>
    </row>
    <row r="470" spans="2:11" ht="14.5" x14ac:dyDescent="0.35">
      <c r="B470">
        <v>2023</v>
      </c>
      <c r="C470" t="s">
        <v>494</v>
      </c>
      <c r="D470" t="s">
        <v>461</v>
      </c>
      <c r="E470"/>
      <c r="F470" t="s">
        <v>487</v>
      </c>
      <c r="G470" s="44">
        <v>45291</v>
      </c>
      <c r="H470" s="63">
        <v>11</v>
      </c>
      <c r="I470" t="s">
        <v>87</v>
      </c>
      <c r="J470" t="s">
        <v>469</v>
      </c>
      <c r="K470" t="s">
        <v>31</v>
      </c>
    </row>
    <row r="471" spans="2:11" ht="14.5" x14ac:dyDescent="0.35">
      <c r="B471">
        <v>2023</v>
      </c>
      <c r="C471" t="s">
        <v>466</v>
      </c>
      <c r="D471" t="s">
        <v>477</v>
      </c>
      <c r="E471"/>
      <c r="F471" t="s">
        <v>476</v>
      </c>
      <c r="G471" s="44">
        <v>45291</v>
      </c>
      <c r="H471" s="63">
        <v>68</v>
      </c>
      <c r="I471" t="s">
        <v>92</v>
      </c>
      <c r="J471" t="s">
        <v>458</v>
      </c>
      <c r="K471" t="s">
        <v>31</v>
      </c>
    </row>
    <row r="472" spans="2:11" ht="14.5" x14ac:dyDescent="0.35">
      <c r="B472">
        <v>2023</v>
      </c>
      <c r="C472" t="s">
        <v>466</v>
      </c>
      <c r="D472" t="s">
        <v>477</v>
      </c>
      <c r="E472"/>
      <c r="F472" t="s">
        <v>563</v>
      </c>
      <c r="G472" s="44">
        <v>45291</v>
      </c>
      <c r="H472" s="63">
        <v>0</v>
      </c>
      <c r="I472" t="s">
        <v>92</v>
      </c>
      <c r="J472" t="s">
        <v>458</v>
      </c>
      <c r="K472" t="s">
        <v>31</v>
      </c>
    </row>
    <row r="473" spans="2:11" ht="14.5" x14ac:dyDescent="0.35">
      <c r="B473">
        <v>2023</v>
      </c>
      <c r="C473" t="s">
        <v>466</v>
      </c>
      <c r="D473" t="s">
        <v>479</v>
      </c>
      <c r="E473"/>
      <c r="F473" t="s">
        <v>481</v>
      </c>
      <c r="G473" s="44">
        <v>45291</v>
      </c>
      <c r="H473" s="63">
        <v>38</v>
      </c>
      <c r="I473" t="s">
        <v>92</v>
      </c>
      <c r="J473" t="s">
        <v>480</v>
      </c>
      <c r="K473" t="s">
        <v>31</v>
      </c>
    </row>
    <row r="474" spans="2:11" ht="14.5" x14ac:dyDescent="0.35">
      <c r="B474">
        <v>2023</v>
      </c>
      <c r="C474" t="s">
        <v>466</v>
      </c>
      <c r="D474" t="s">
        <v>479</v>
      </c>
      <c r="E474"/>
      <c r="F474" t="s">
        <v>478</v>
      </c>
      <c r="G474" s="44">
        <v>45291</v>
      </c>
      <c r="H474" s="63">
        <v>28</v>
      </c>
      <c r="I474" t="s">
        <v>92</v>
      </c>
      <c r="J474" t="s">
        <v>480</v>
      </c>
      <c r="K474" t="s">
        <v>31</v>
      </c>
    </row>
    <row r="475" spans="2:11" ht="14.5" x14ac:dyDescent="0.35">
      <c r="B475">
        <v>2023</v>
      </c>
      <c r="C475" t="s">
        <v>466</v>
      </c>
      <c r="D475" t="s">
        <v>483</v>
      </c>
      <c r="E475"/>
      <c r="F475" t="s">
        <v>484</v>
      </c>
      <c r="G475" s="44">
        <v>45291</v>
      </c>
      <c r="H475" s="63">
        <v>37</v>
      </c>
      <c r="I475" t="s">
        <v>92</v>
      </c>
      <c r="J475" t="s">
        <v>480</v>
      </c>
      <c r="K475" t="s">
        <v>31</v>
      </c>
    </row>
    <row r="476" spans="2:11" ht="14.5" x14ac:dyDescent="0.35">
      <c r="B476">
        <v>2023</v>
      </c>
      <c r="C476" t="s">
        <v>466</v>
      </c>
      <c r="D476" t="s">
        <v>483</v>
      </c>
      <c r="E476"/>
      <c r="F476" t="s">
        <v>485</v>
      </c>
      <c r="G476" s="44">
        <v>45291</v>
      </c>
      <c r="H476" s="63">
        <v>20</v>
      </c>
      <c r="I476" t="s">
        <v>92</v>
      </c>
      <c r="J476" t="s">
        <v>480</v>
      </c>
      <c r="K476" t="s">
        <v>31</v>
      </c>
    </row>
    <row r="477" spans="2:11" ht="14.5" x14ac:dyDescent="0.35">
      <c r="B477">
        <v>2023</v>
      </c>
      <c r="C477" t="s">
        <v>466</v>
      </c>
      <c r="D477" t="s">
        <v>483</v>
      </c>
      <c r="E477"/>
      <c r="F477" t="s">
        <v>482</v>
      </c>
      <c r="G477" s="44">
        <v>45291</v>
      </c>
      <c r="H477" s="63">
        <v>75</v>
      </c>
      <c r="I477" t="s">
        <v>92</v>
      </c>
      <c r="J477" t="s">
        <v>480</v>
      </c>
      <c r="K477" t="s">
        <v>31</v>
      </c>
    </row>
    <row r="478" spans="2:11" ht="14.5" x14ac:dyDescent="0.35">
      <c r="B478">
        <v>2023</v>
      </c>
      <c r="C478" t="s">
        <v>466</v>
      </c>
      <c r="D478" t="s">
        <v>483</v>
      </c>
      <c r="E478"/>
      <c r="F478" t="s">
        <v>486</v>
      </c>
      <c r="G478" s="44">
        <v>45291</v>
      </c>
      <c r="H478" s="63">
        <v>4</v>
      </c>
      <c r="I478" t="s">
        <v>92</v>
      </c>
      <c r="J478" t="s">
        <v>480</v>
      </c>
      <c r="K478" t="s">
        <v>31</v>
      </c>
    </row>
    <row r="479" spans="2:11" ht="14.5" x14ac:dyDescent="0.35">
      <c r="B479">
        <v>2023</v>
      </c>
      <c r="C479" t="s">
        <v>466</v>
      </c>
      <c r="D479" t="s">
        <v>460</v>
      </c>
      <c r="E479"/>
      <c r="F479" t="s">
        <v>489</v>
      </c>
      <c r="G479" s="44">
        <v>45291</v>
      </c>
      <c r="H479" s="63">
        <v>0</v>
      </c>
      <c r="I479" t="s">
        <v>92</v>
      </c>
      <c r="J479" t="s">
        <v>480</v>
      </c>
      <c r="K479" t="s">
        <v>31</v>
      </c>
    </row>
    <row r="480" spans="2:11" ht="14.5" x14ac:dyDescent="0.35">
      <c r="B480">
        <v>2023</v>
      </c>
      <c r="C480" t="s">
        <v>466</v>
      </c>
      <c r="D480" t="s">
        <v>491</v>
      </c>
      <c r="E480"/>
      <c r="F480" t="s">
        <v>561</v>
      </c>
      <c r="G480" s="44">
        <v>45291</v>
      </c>
      <c r="H480" s="63">
        <v>4</v>
      </c>
      <c r="I480" t="s">
        <v>92</v>
      </c>
      <c r="J480" t="s">
        <v>480</v>
      </c>
      <c r="K480" t="s">
        <v>31</v>
      </c>
    </row>
    <row r="481" spans="2:11" ht="14.5" x14ac:dyDescent="0.35">
      <c r="B481">
        <v>2023</v>
      </c>
      <c r="C481" t="s">
        <v>466</v>
      </c>
      <c r="D481" t="s">
        <v>492</v>
      </c>
      <c r="E481"/>
      <c r="F481" t="s">
        <v>562</v>
      </c>
      <c r="G481" s="44">
        <v>45291</v>
      </c>
      <c r="H481" s="63">
        <v>15</v>
      </c>
      <c r="I481" t="s">
        <v>92</v>
      </c>
      <c r="J481" t="s">
        <v>458</v>
      </c>
      <c r="K481" t="s">
        <v>31</v>
      </c>
    </row>
    <row r="482" spans="2:11" ht="14.5" x14ac:dyDescent="0.35">
      <c r="B482">
        <v>2023</v>
      </c>
      <c r="C482" t="s">
        <v>466</v>
      </c>
      <c r="D482" t="s">
        <v>461</v>
      </c>
      <c r="E482"/>
      <c r="F482" t="s">
        <v>488</v>
      </c>
      <c r="G482" s="44">
        <v>45291</v>
      </c>
      <c r="H482" s="63">
        <v>17</v>
      </c>
      <c r="I482" t="s">
        <v>92</v>
      </c>
      <c r="J482" t="s">
        <v>480</v>
      </c>
      <c r="K482" t="s">
        <v>31</v>
      </c>
    </row>
    <row r="483" spans="2:11" ht="14.5" x14ac:dyDescent="0.35">
      <c r="B483">
        <v>2023</v>
      </c>
      <c r="C483" t="s">
        <v>466</v>
      </c>
      <c r="D483" t="s">
        <v>461</v>
      </c>
      <c r="E483"/>
      <c r="F483" t="s">
        <v>487</v>
      </c>
      <c r="G483" s="44">
        <v>45291</v>
      </c>
      <c r="H483" s="63">
        <v>133</v>
      </c>
      <c r="I483" t="s">
        <v>92</v>
      </c>
      <c r="J483" t="s">
        <v>480</v>
      </c>
      <c r="K483" t="s">
        <v>31</v>
      </c>
    </row>
    <row r="484" spans="2:11" ht="14.5" x14ac:dyDescent="0.35">
      <c r="B484">
        <v>2023</v>
      </c>
      <c r="C484" t="s">
        <v>467</v>
      </c>
      <c r="D484" t="s">
        <v>477</v>
      </c>
      <c r="E484"/>
      <c r="F484" t="s">
        <v>476</v>
      </c>
      <c r="G484" s="44">
        <v>45291</v>
      </c>
      <c r="H484" s="63">
        <v>58</v>
      </c>
      <c r="I484" t="s">
        <v>92</v>
      </c>
      <c r="J484" t="s">
        <v>458</v>
      </c>
      <c r="K484" t="s">
        <v>31</v>
      </c>
    </row>
    <row r="485" spans="2:11" ht="14.5" x14ac:dyDescent="0.35">
      <c r="B485">
        <v>2023</v>
      </c>
      <c r="C485" t="s">
        <v>467</v>
      </c>
      <c r="D485" t="s">
        <v>477</v>
      </c>
      <c r="E485"/>
      <c r="F485" t="s">
        <v>563</v>
      </c>
      <c r="G485" s="44">
        <v>45291</v>
      </c>
      <c r="H485" s="63">
        <v>0</v>
      </c>
      <c r="I485" t="s">
        <v>92</v>
      </c>
      <c r="J485" t="s">
        <v>458</v>
      </c>
      <c r="K485" t="s">
        <v>31</v>
      </c>
    </row>
    <row r="486" spans="2:11" ht="14.5" x14ac:dyDescent="0.35">
      <c r="B486">
        <v>2023</v>
      </c>
      <c r="C486" t="s">
        <v>467</v>
      </c>
      <c r="D486" t="s">
        <v>479</v>
      </c>
      <c r="E486"/>
      <c r="F486" t="s">
        <v>481</v>
      </c>
      <c r="G486" s="44">
        <v>45291</v>
      </c>
      <c r="H486" s="63">
        <v>65</v>
      </c>
      <c r="I486" t="s">
        <v>92</v>
      </c>
      <c r="J486" t="s">
        <v>480</v>
      </c>
      <c r="K486" t="s">
        <v>31</v>
      </c>
    </row>
    <row r="487" spans="2:11" ht="14.5" x14ac:dyDescent="0.35">
      <c r="B487">
        <v>2023</v>
      </c>
      <c r="C487" t="s">
        <v>467</v>
      </c>
      <c r="D487" t="s">
        <v>479</v>
      </c>
      <c r="E487"/>
      <c r="F487" t="s">
        <v>478</v>
      </c>
      <c r="G487" s="44">
        <v>45291</v>
      </c>
      <c r="H487" s="63">
        <v>28</v>
      </c>
      <c r="I487" t="s">
        <v>92</v>
      </c>
      <c r="J487" t="s">
        <v>480</v>
      </c>
      <c r="K487" t="s">
        <v>31</v>
      </c>
    </row>
    <row r="488" spans="2:11" ht="14.5" x14ac:dyDescent="0.35">
      <c r="B488">
        <v>2023</v>
      </c>
      <c r="C488" t="s">
        <v>467</v>
      </c>
      <c r="D488" t="s">
        <v>483</v>
      </c>
      <c r="E488"/>
      <c r="F488" t="s">
        <v>484</v>
      </c>
      <c r="G488" s="44">
        <v>45291</v>
      </c>
      <c r="H488" s="63">
        <v>61</v>
      </c>
      <c r="I488" t="s">
        <v>92</v>
      </c>
      <c r="J488" t="s">
        <v>480</v>
      </c>
      <c r="K488" t="s">
        <v>31</v>
      </c>
    </row>
    <row r="489" spans="2:11" ht="14.5" x14ac:dyDescent="0.35">
      <c r="B489">
        <v>2023</v>
      </c>
      <c r="C489" t="s">
        <v>467</v>
      </c>
      <c r="D489" t="s">
        <v>483</v>
      </c>
      <c r="E489"/>
      <c r="F489" t="s">
        <v>485</v>
      </c>
      <c r="G489" s="44">
        <v>45291</v>
      </c>
      <c r="H489" s="63">
        <v>19</v>
      </c>
      <c r="I489" t="s">
        <v>92</v>
      </c>
      <c r="J489" t="s">
        <v>480</v>
      </c>
      <c r="K489" t="s">
        <v>31</v>
      </c>
    </row>
    <row r="490" spans="2:11" ht="14.5" x14ac:dyDescent="0.35">
      <c r="B490">
        <v>2023</v>
      </c>
      <c r="C490" t="s">
        <v>467</v>
      </c>
      <c r="D490" t="s">
        <v>483</v>
      </c>
      <c r="E490"/>
      <c r="F490" t="s">
        <v>482</v>
      </c>
      <c r="G490" s="44">
        <v>45291</v>
      </c>
      <c r="H490" s="63">
        <v>55</v>
      </c>
      <c r="I490" t="s">
        <v>92</v>
      </c>
      <c r="J490" t="s">
        <v>480</v>
      </c>
      <c r="K490" t="s">
        <v>31</v>
      </c>
    </row>
    <row r="491" spans="2:11" ht="14.5" x14ac:dyDescent="0.35">
      <c r="B491">
        <v>2023</v>
      </c>
      <c r="C491" t="s">
        <v>467</v>
      </c>
      <c r="D491" t="s">
        <v>483</v>
      </c>
      <c r="E491"/>
      <c r="F491" t="s">
        <v>486</v>
      </c>
      <c r="G491" s="44">
        <v>45291</v>
      </c>
      <c r="H491" s="63">
        <v>4</v>
      </c>
      <c r="I491" t="s">
        <v>92</v>
      </c>
      <c r="J491" t="s">
        <v>480</v>
      </c>
      <c r="K491" t="s">
        <v>31</v>
      </c>
    </row>
    <row r="492" spans="2:11" ht="14.5" x14ac:dyDescent="0.35">
      <c r="B492">
        <v>2023</v>
      </c>
      <c r="C492" t="s">
        <v>467</v>
      </c>
      <c r="D492" t="s">
        <v>460</v>
      </c>
      <c r="E492"/>
      <c r="F492" t="s">
        <v>489</v>
      </c>
      <c r="G492" s="44">
        <v>45291</v>
      </c>
      <c r="H492" s="63">
        <v>0</v>
      </c>
      <c r="I492" t="s">
        <v>92</v>
      </c>
      <c r="J492" t="s">
        <v>480</v>
      </c>
      <c r="K492" t="s">
        <v>31</v>
      </c>
    </row>
    <row r="493" spans="2:11" ht="14.5" x14ac:dyDescent="0.35">
      <c r="B493">
        <v>2023</v>
      </c>
      <c r="C493" t="s">
        <v>467</v>
      </c>
      <c r="D493" t="s">
        <v>491</v>
      </c>
      <c r="E493"/>
      <c r="F493" t="s">
        <v>561</v>
      </c>
      <c r="G493" s="44">
        <v>45291</v>
      </c>
      <c r="H493" s="63">
        <v>8</v>
      </c>
      <c r="I493" t="s">
        <v>92</v>
      </c>
      <c r="J493" t="s">
        <v>480</v>
      </c>
      <c r="K493" t="s">
        <v>31</v>
      </c>
    </row>
    <row r="494" spans="2:11" ht="14.5" x14ac:dyDescent="0.35">
      <c r="B494">
        <v>2023</v>
      </c>
      <c r="C494" t="s">
        <v>467</v>
      </c>
      <c r="D494" t="s">
        <v>492</v>
      </c>
      <c r="E494"/>
      <c r="F494" t="s">
        <v>562</v>
      </c>
      <c r="G494" s="44">
        <v>45291</v>
      </c>
      <c r="H494" s="63">
        <v>10</v>
      </c>
      <c r="I494" t="s">
        <v>92</v>
      </c>
      <c r="J494" t="s">
        <v>458</v>
      </c>
      <c r="K494" t="s">
        <v>31</v>
      </c>
    </row>
    <row r="495" spans="2:11" ht="14.5" x14ac:dyDescent="0.35">
      <c r="B495">
        <v>2023</v>
      </c>
      <c r="C495" t="s">
        <v>467</v>
      </c>
      <c r="D495" t="s">
        <v>461</v>
      </c>
      <c r="E495"/>
      <c r="F495" t="s">
        <v>488</v>
      </c>
      <c r="G495" s="44">
        <v>45291</v>
      </c>
      <c r="H495" s="63">
        <v>14</v>
      </c>
      <c r="I495" t="s">
        <v>92</v>
      </c>
      <c r="J495" t="s">
        <v>480</v>
      </c>
      <c r="K495" t="s">
        <v>31</v>
      </c>
    </row>
    <row r="496" spans="2:11" ht="14.5" x14ac:dyDescent="0.35">
      <c r="B496">
        <v>2023</v>
      </c>
      <c r="C496" t="s">
        <v>467</v>
      </c>
      <c r="D496" t="s">
        <v>461</v>
      </c>
      <c r="E496"/>
      <c r="F496" t="s">
        <v>487</v>
      </c>
      <c r="G496" s="44">
        <v>45291</v>
      </c>
      <c r="H496" s="63">
        <v>167</v>
      </c>
      <c r="I496" t="s">
        <v>92</v>
      </c>
      <c r="J496" t="s">
        <v>480</v>
      </c>
      <c r="K496" t="s">
        <v>31</v>
      </c>
    </row>
    <row r="497" spans="2:11" ht="14.5" x14ac:dyDescent="0.35">
      <c r="B497">
        <v>2023</v>
      </c>
      <c r="C497" t="s">
        <v>495</v>
      </c>
      <c r="D497" t="s">
        <v>477</v>
      </c>
      <c r="E497"/>
      <c r="F497" t="s">
        <v>476</v>
      </c>
      <c r="G497" s="44">
        <v>45291</v>
      </c>
      <c r="H497" s="63">
        <v>30</v>
      </c>
      <c r="I497" t="s">
        <v>92</v>
      </c>
      <c r="J497" t="s">
        <v>469</v>
      </c>
      <c r="K497" t="s">
        <v>31</v>
      </c>
    </row>
    <row r="498" spans="2:11" ht="14.5" x14ac:dyDescent="0.35">
      <c r="B498">
        <v>2023</v>
      </c>
      <c r="C498" t="s">
        <v>495</v>
      </c>
      <c r="D498" t="s">
        <v>479</v>
      </c>
      <c r="E498"/>
      <c r="F498" t="s">
        <v>481</v>
      </c>
      <c r="G498" s="44">
        <v>45291</v>
      </c>
      <c r="H498" s="63">
        <v>35</v>
      </c>
      <c r="I498" t="s">
        <v>92</v>
      </c>
      <c r="J498" t="s">
        <v>469</v>
      </c>
      <c r="K498" t="s">
        <v>31</v>
      </c>
    </row>
    <row r="499" spans="2:11" ht="14.5" x14ac:dyDescent="0.35">
      <c r="B499">
        <v>2023</v>
      </c>
      <c r="C499" t="s">
        <v>495</v>
      </c>
      <c r="D499" t="s">
        <v>479</v>
      </c>
      <c r="E499"/>
      <c r="F499" t="s">
        <v>478</v>
      </c>
      <c r="G499" s="44">
        <v>45291</v>
      </c>
      <c r="H499" s="63">
        <v>0</v>
      </c>
      <c r="I499" t="s">
        <v>92</v>
      </c>
      <c r="J499" t="s">
        <v>469</v>
      </c>
      <c r="K499" t="s">
        <v>31</v>
      </c>
    </row>
    <row r="500" spans="2:11" ht="14.5" x14ac:dyDescent="0.35">
      <c r="B500">
        <v>2023</v>
      </c>
      <c r="C500" t="s">
        <v>495</v>
      </c>
      <c r="D500" t="s">
        <v>483</v>
      </c>
      <c r="E500"/>
      <c r="F500" t="s">
        <v>484</v>
      </c>
      <c r="G500" s="44">
        <v>45291</v>
      </c>
      <c r="H500" s="63">
        <v>73</v>
      </c>
      <c r="I500" t="s">
        <v>92</v>
      </c>
      <c r="J500" t="s">
        <v>469</v>
      </c>
      <c r="K500" t="s">
        <v>31</v>
      </c>
    </row>
    <row r="501" spans="2:11" ht="14.5" x14ac:dyDescent="0.35">
      <c r="B501">
        <v>2023</v>
      </c>
      <c r="C501" t="s">
        <v>495</v>
      </c>
      <c r="D501" t="s">
        <v>483</v>
      </c>
      <c r="E501"/>
      <c r="F501" t="s">
        <v>485</v>
      </c>
      <c r="G501" s="44">
        <v>45291</v>
      </c>
      <c r="H501" s="63">
        <v>39</v>
      </c>
      <c r="I501" t="s">
        <v>92</v>
      </c>
      <c r="J501" t="s">
        <v>469</v>
      </c>
      <c r="K501" t="s">
        <v>31</v>
      </c>
    </row>
    <row r="502" spans="2:11" ht="14.5" x14ac:dyDescent="0.35">
      <c r="B502">
        <v>2023</v>
      </c>
      <c r="C502" t="s">
        <v>495</v>
      </c>
      <c r="D502" t="s">
        <v>483</v>
      </c>
      <c r="E502"/>
      <c r="F502" t="s">
        <v>482</v>
      </c>
      <c r="G502" s="44">
        <v>45291</v>
      </c>
      <c r="H502" s="63">
        <v>37</v>
      </c>
      <c r="I502" t="s">
        <v>92</v>
      </c>
      <c r="J502" t="s">
        <v>469</v>
      </c>
      <c r="K502" t="s">
        <v>31</v>
      </c>
    </row>
    <row r="503" spans="2:11" ht="14.5" x14ac:dyDescent="0.35">
      <c r="B503">
        <v>2023</v>
      </c>
      <c r="C503" t="s">
        <v>495</v>
      </c>
      <c r="D503" t="s">
        <v>483</v>
      </c>
      <c r="E503"/>
      <c r="F503" t="s">
        <v>486</v>
      </c>
      <c r="G503" s="44">
        <v>45291</v>
      </c>
      <c r="H503" s="63">
        <v>42</v>
      </c>
      <c r="I503" t="s">
        <v>92</v>
      </c>
      <c r="J503" t="s">
        <v>469</v>
      </c>
      <c r="K503" t="s">
        <v>31</v>
      </c>
    </row>
    <row r="504" spans="2:11" ht="14.5" x14ac:dyDescent="0.35">
      <c r="B504">
        <v>2023</v>
      </c>
      <c r="C504" t="s">
        <v>495</v>
      </c>
      <c r="D504" t="s">
        <v>491</v>
      </c>
      <c r="E504"/>
      <c r="F504" t="s">
        <v>561</v>
      </c>
      <c r="G504" s="44">
        <v>45291</v>
      </c>
      <c r="H504" s="63">
        <v>4</v>
      </c>
      <c r="I504" t="s">
        <v>92</v>
      </c>
      <c r="J504" t="s">
        <v>469</v>
      </c>
      <c r="K504" t="s">
        <v>31</v>
      </c>
    </row>
    <row r="505" spans="2:11" ht="14.5" x14ac:dyDescent="0.35">
      <c r="B505">
        <v>2023</v>
      </c>
      <c r="C505" t="s">
        <v>495</v>
      </c>
      <c r="D505" t="s">
        <v>492</v>
      </c>
      <c r="E505"/>
      <c r="F505" t="s">
        <v>562</v>
      </c>
      <c r="G505" s="44">
        <v>45291</v>
      </c>
      <c r="H505" s="63">
        <v>0</v>
      </c>
      <c r="I505" t="s">
        <v>92</v>
      </c>
      <c r="J505" t="s">
        <v>469</v>
      </c>
      <c r="K505" t="s">
        <v>31</v>
      </c>
    </row>
    <row r="506" spans="2:11" ht="14.5" x14ac:dyDescent="0.35">
      <c r="B506">
        <v>2023</v>
      </c>
      <c r="C506" t="s">
        <v>495</v>
      </c>
      <c r="D506" t="s">
        <v>461</v>
      </c>
      <c r="E506"/>
      <c r="F506" t="s">
        <v>488</v>
      </c>
      <c r="G506" s="44">
        <v>45291</v>
      </c>
      <c r="H506" s="63">
        <v>111</v>
      </c>
      <c r="I506" t="s">
        <v>92</v>
      </c>
      <c r="J506" t="s">
        <v>469</v>
      </c>
      <c r="K506" t="s">
        <v>31</v>
      </c>
    </row>
    <row r="507" spans="2:11" ht="14.5" x14ac:dyDescent="0.35">
      <c r="B507">
        <v>2023</v>
      </c>
      <c r="C507" t="s">
        <v>495</v>
      </c>
      <c r="D507" t="s">
        <v>461</v>
      </c>
      <c r="E507"/>
      <c r="F507" t="s">
        <v>487</v>
      </c>
      <c r="G507" s="44">
        <v>45291</v>
      </c>
      <c r="H507" s="63">
        <v>78</v>
      </c>
      <c r="I507" t="s">
        <v>92</v>
      </c>
      <c r="J507" t="s">
        <v>469</v>
      </c>
      <c r="K507" t="s">
        <v>31</v>
      </c>
    </row>
    <row r="508" spans="2:11" ht="14.5" x14ac:dyDescent="0.35">
      <c r="B508">
        <v>2023</v>
      </c>
      <c r="C508" t="s">
        <v>468</v>
      </c>
      <c r="D508" t="s">
        <v>477</v>
      </c>
      <c r="E508"/>
      <c r="F508"/>
      <c r="G508" s="44">
        <v>45291</v>
      </c>
      <c r="H508" s="63">
        <v>9869452</v>
      </c>
      <c r="I508" t="s">
        <v>48</v>
      </c>
      <c r="J508" t="s">
        <v>458</v>
      </c>
      <c r="K508" t="s">
        <v>31</v>
      </c>
    </row>
    <row r="509" spans="2:11" ht="14.5" x14ac:dyDescent="0.35">
      <c r="B509">
        <v>2023</v>
      </c>
      <c r="C509" t="s">
        <v>468</v>
      </c>
      <c r="D509" t="s">
        <v>479</v>
      </c>
      <c r="E509"/>
      <c r="F509"/>
      <c r="G509" s="44">
        <v>45291</v>
      </c>
      <c r="H509" s="63">
        <v>57039842</v>
      </c>
      <c r="I509" t="s">
        <v>48</v>
      </c>
      <c r="J509" t="s">
        <v>458</v>
      </c>
      <c r="K509" t="s">
        <v>31</v>
      </c>
    </row>
    <row r="510" spans="2:11" ht="14.5" x14ac:dyDescent="0.35">
      <c r="B510">
        <v>2023</v>
      </c>
      <c r="C510" t="s">
        <v>468</v>
      </c>
      <c r="D510" t="s">
        <v>483</v>
      </c>
      <c r="E510"/>
      <c r="F510"/>
      <c r="G510" s="44">
        <v>45291</v>
      </c>
      <c r="H510" s="63">
        <v>26657789</v>
      </c>
      <c r="I510" t="s">
        <v>48</v>
      </c>
      <c r="J510" t="s">
        <v>458</v>
      </c>
      <c r="K510" t="s">
        <v>31</v>
      </c>
    </row>
    <row r="511" spans="2:11" ht="14.5" x14ac:dyDescent="0.35">
      <c r="B511">
        <v>2023</v>
      </c>
      <c r="C511" t="s">
        <v>468</v>
      </c>
      <c r="D511" t="s">
        <v>460</v>
      </c>
      <c r="E511" t="s">
        <v>490</v>
      </c>
      <c r="F511"/>
      <c r="G511" s="44">
        <v>44926</v>
      </c>
      <c r="H511" s="63">
        <v>0</v>
      </c>
      <c r="I511" t="s">
        <v>48</v>
      </c>
      <c r="J511" t="s">
        <v>458</v>
      </c>
      <c r="K511" t="s">
        <v>31</v>
      </c>
    </row>
    <row r="512" spans="2:11" ht="14.5" x14ac:dyDescent="0.35">
      <c r="B512">
        <v>2023</v>
      </c>
      <c r="C512" t="s">
        <v>468</v>
      </c>
      <c r="D512" t="s">
        <v>491</v>
      </c>
      <c r="E512"/>
      <c r="F512"/>
      <c r="G512" s="44">
        <v>45291</v>
      </c>
      <c r="H512" s="63">
        <v>16716515</v>
      </c>
      <c r="I512" t="s">
        <v>48</v>
      </c>
      <c r="J512" t="s">
        <v>458</v>
      </c>
      <c r="K512" t="s">
        <v>31</v>
      </c>
    </row>
    <row r="513" spans="2:11" ht="14.5" x14ac:dyDescent="0.35">
      <c r="B513">
        <v>2023</v>
      </c>
      <c r="C513" t="s">
        <v>468</v>
      </c>
      <c r="D513" t="s">
        <v>492</v>
      </c>
      <c r="E513"/>
      <c r="F513"/>
      <c r="G513" s="44">
        <v>45291</v>
      </c>
      <c r="H513" s="63">
        <v>11355768</v>
      </c>
      <c r="I513" t="s">
        <v>48</v>
      </c>
      <c r="J513" t="s">
        <v>458</v>
      </c>
      <c r="K513" t="s">
        <v>31</v>
      </c>
    </row>
    <row r="514" spans="2:11" ht="14.5" x14ac:dyDescent="0.35">
      <c r="B514">
        <v>2023</v>
      </c>
      <c r="C514" t="s">
        <v>468</v>
      </c>
      <c r="D514" t="s">
        <v>461</v>
      </c>
      <c r="E514"/>
      <c r="F514"/>
      <c r="G514" s="44">
        <v>44927</v>
      </c>
      <c r="H514" s="63">
        <v>29635224</v>
      </c>
      <c r="I514" t="s">
        <v>48</v>
      </c>
      <c r="J514" t="s">
        <v>458</v>
      </c>
      <c r="K514" t="s">
        <v>493</v>
      </c>
    </row>
    <row r="515" spans="2:11" ht="14.5" x14ac:dyDescent="0.35">
      <c r="B515">
        <v>2023</v>
      </c>
      <c r="C515" t="s">
        <v>533</v>
      </c>
      <c r="D515" t="s">
        <v>461</v>
      </c>
      <c r="E515"/>
      <c r="F515"/>
      <c r="G515" s="44">
        <v>44927</v>
      </c>
      <c r="H515" s="63">
        <v>10299455</v>
      </c>
      <c r="I515" t="s">
        <v>48</v>
      </c>
      <c r="J515" t="s">
        <v>458</v>
      </c>
      <c r="K515" t="s">
        <v>493</v>
      </c>
    </row>
    <row r="516" spans="2:11" ht="14.5" x14ac:dyDescent="0.35">
      <c r="B516">
        <v>2023</v>
      </c>
      <c r="C516" t="s">
        <v>534</v>
      </c>
      <c r="D516" t="s">
        <v>461</v>
      </c>
      <c r="E516"/>
      <c r="F516"/>
      <c r="G516" s="44">
        <v>44927</v>
      </c>
      <c r="H516" s="63">
        <v>15692094</v>
      </c>
      <c r="I516" t="s">
        <v>48</v>
      </c>
      <c r="J516" t="s">
        <v>458</v>
      </c>
      <c r="K516" t="s">
        <v>493</v>
      </c>
    </row>
    <row r="517" spans="2:11" ht="14.5" x14ac:dyDescent="0.35">
      <c r="B517">
        <v>2023</v>
      </c>
      <c r="C517" t="s">
        <v>535</v>
      </c>
      <c r="D517" t="s">
        <v>461</v>
      </c>
      <c r="E517"/>
      <c r="F517"/>
      <c r="G517" s="44">
        <v>44927</v>
      </c>
      <c r="H517" s="63">
        <v>9570720</v>
      </c>
      <c r="I517" t="s">
        <v>48</v>
      </c>
      <c r="J517" t="s">
        <v>458</v>
      </c>
      <c r="K517" t="s">
        <v>493</v>
      </c>
    </row>
    <row r="518" spans="2:11" ht="14.5" x14ac:dyDescent="0.35">
      <c r="B518">
        <v>2023</v>
      </c>
      <c r="C518" t="s">
        <v>536</v>
      </c>
      <c r="D518" t="s">
        <v>461</v>
      </c>
      <c r="E518"/>
      <c r="F518"/>
      <c r="G518" s="44">
        <v>44927</v>
      </c>
      <c r="H518" s="63">
        <v>8744820</v>
      </c>
      <c r="I518" t="s">
        <v>48</v>
      </c>
      <c r="J518" t="s">
        <v>458</v>
      </c>
      <c r="K518" t="s">
        <v>493</v>
      </c>
    </row>
    <row r="519" spans="2:11" ht="14.5" x14ac:dyDescent="0.35">
      <c r="B519">
        <v>2023</v>
      </c>
      <c r="C519" t="s">
        <v>541</v>
      </c>
      <c r="D519" t="s">
        <v>538</v>
      </c>
      <c r="E519" t="s">
        <v>117</v>
      </c>
      <c r="F519"/>
      <c r="G519" s="44">
        <v>44927</v>
      </c>
      <c r="H519" s="63">
        <v>90</v>
      </c>
      <c r="I519" t="s">
        <v>278</v>
      </c>
      <c r="J519" t="s">
        <v>469</v>
      </c>
      <c r="K519" t="s">
        <v>31</v>
      </c>
    </row>
    <row r="520" spans="2:11" ht="14.5" x14ac:dyDescent="0.35">
      <c r="B520">
        <v>2023</v>
      </c>
      <c r="C520" t="s">
        <v>541</v>
      </c>
      <c r="D520" t="s">
        <v>477</v>
      </c>
      <c r="E520" t="s">
        <v>117</v>
      </c>
      <c r="F520"/>
      <c r="G520" s="44">
        <v>44927</v>
      </c>
      <c r="H520" s="63">
        <v>63</v>
      </c>
      <c r="I520" t="s">
        <v>278</v>
      </c>
      <c r="J520" t="s">
        <v>469</v>
      </c>
      <c r="K520" t="s">
        <v>31</v>
      </c>
    </row>
    <row r="521" spans="2:11" ht="14.5" x14ac:dyDescent="0.35">
      <c r="B521">
        <v>2023</v>
      </c>
      <c r="C521" t="s">
        <v>541</v>
      </c>
      <c r="D521" t="s">
        <v>479</v>
      </c>
      <c r="E521" t="s">
        <v>117</v>
      </c>
      <c r="F521"/>
      <c r="G521" s="44">
        <v>44927</v>
      </c>
      <c r="H521" s="63">
        <v>29</v>
      </c>
      <c r="I521" t="s">
        <v>278</v>
      </c>
      <c r="J521" t="s">
        <v>469</v>
      </c>
      <c r="K521" t="s">
        <v>31</v>
      </c>
    </row>
    <row r="522" spans="2:11" ht="14.5" x14ac:dyDescent="0.35">
      <c r="B522">
        <v>2023</v>
      </c>
      <c r="C522" t="s">
        <v>541</v>
      </c>
      <c r="D522" t="s">
        <v>483</v>
      </c>
      <c r="E522" t="s">
        <v>117</v>
      </c>
      <c r="F522"/>
      <c r="G522" s="44">
        <v>44927</v>
      </c>
      <c r="H522" s="63">
        <v>78</v>
      </c>
      <c r="I522" t="s">
        <v>278</v>
      </c>
      <c r="J522" t="s">
        <v>469</v>
      </c>
      <c r="K522" t="s">
        <v>31</v>
      </c>
    </row>
    <row r="523" spans="2:11" ht="14.5" x14ac:dyDescent="0.35">
      <c r="B523">
        <v>2023</v>
      </c>
      <c r="C523" t="s">
        <v>541</v>
      </c>
      <c r="D523" t="s">
        <v>460</v>
      </c>
      <c r="E523" t="s">
        <v>117</v>
      </c>
      <c r="F523"/>
      <c r="G523" s="44">
        <v>44927</v>
      </c>
      <c r="H523" s="63">
        <v>95</v>
      </c>
      <c r="I523" t="s">
        <v>278</v>
      </c>
      <c r="J523" t="s">
        <v>469</v>
      </c>
      <c r="K523" t="s">
        <v>493</v>
      </c>
    </row>
    <row r="524" spans="2:11" ht="14.5" x14ac:dyDescent="0.35">
      <c r="B524">
        <v>2023</v>
      </c>
      <c r="C524" t="s">
        <v>541</v>
      </c>
      <c r="D524" t="s">
        <v>461</v>
      </c>
      <c r="E524" t="s">
        <v>117</v>
      </c>
      <c r="F524"/>
      <c r="G524" s="44">
        <v>44927</v>
      </c>
      <c r="H524" s="63">
        <v>55</v>
      </c>
      <c r="I524" t="s">
        <v>278</v>
      </c>
      <c r="J524" t="s">
        <v>469</v>
      </c>
      <c r="K524" t="s">
        <v>493</v>
      </c>
    </row>
    <row r="525" spans="2:11" ht="14.5" x14ac:dyDescent="0.35">
      <c r="B525">
        <v>2023</v>
      </c>
      <c r="C525" t="s">
        <v>542</v>
      </c>
      <c r="D525" t="s">
        <v>538</v>
      </c>
      <c r="E525" t="s">
        <v>117</v>
      </c>
      <c r="F525"/>
      <c r="G525" s="44">
        <v>44927</v>
      </c>
      <c r="H525" s="63">
        <v>87</v>
      </c>
      <c r="I525" t="s">
        <v>278</v>
      </c>
      <c r="J525" t="s">
        <v>469</v>
      </c>
      <c r="K525" t="s">
        <v>31</v>
      </c>
    </row>
    <row r="526" spans="2:11" ht="14.5" x14ac:dyDescent="0.35">
      <c r="B526">
        <v>2023</v>
      </c>
      <c r="C526" t="s">
        <v>542</v>
      </c>
      <c r="D526" t="s">
        <v>477</v>
      </c>
      <c r="E526" t="s">
        <v>117</v>
      </c>
      <c r="F526"/>
      <c r="G526" s="44">
        <v>44927</v>
      </c>
      <c r="H526" s="63">
        <v>48</v>
      </c>
      <c r="I526" t="s">
        <v>278</v>
      </c>
      <c r="J526" t="s">
        <v>469</v>
      </c>
      <c r="K526" t="s">
        <v>31</v>
      </c>
    </row>
    <row r="527" spans="2:11" ht="14.5" x14ac:dyDescent="0.35">
      <c r="B527">
        <v>2023</v>
      </c>
      <c r="C527" t="s">
        <v>542</v>
      </c>
      <c r="D527" t="s">
        <v>483</v>
      </c>
      <c r="E527" t="s">
        <v>117</v>
      </c>
      <c r="F527"/>
      <c r="G527" s="44">
        <v>44927</v>
      </c>
      <c r="H527" s="63">
        <v>59</v>
      </c>
      <c r="I527" t="s">
        <v>278</v>
      </c>
      <c r="J527" t="s">
        <v>469</v>
      </c>
      <c r="K527" t="s">
        <v>31</v>
      </c>
    </row>
    <row r="528" spans="2:11" ht="14.5" x14ac:dyDescent="0.35">
      <c r="B528">
        <v>2023</v>
      </c>
      <c r="C528" t="s">
        <v>542</v>
      </c>
      <c r="D528" t="s">
        <v>460</v>
      </c>
      <c r="E528" t="s">
        <v>117</v>
      </c>
      <c r="F528"/>
      <c r="G528" s="44">
        <v>44927</v>
      </c>
      <c r="H528" s="63">
        <v>84</v>
      </c>
      <c r="I528" t="s">
        <v>278</v>
      </c>
      <c r="J528" t="s">
        <v>469</v>
      </c>
      <c r="K528" t="s">
        <v>493</v>
      </c>
    </row>
    <row r="529" spans="2:11" ht="14.5" x14ac:dyDescent="0.35">
      <c r="B529">
        <v>2023</v>
      </c>
      <c r="C529" t="s">
        <v>542</v>
      </c>
      <c r="D529" t="s">
        <v>491</v>
      </c>
      <c r="E529" t="s">
        <v>117</v>
      </c>
      <c r="F529"/>
      <c r="G529" s="44">
        <v>44927</v>
      </c>
      <c r="H529" s="63">
        <v>30</v>
      </c>
      <c r="I529" t="s">
        <v>278</v>
      </c>
      <c r="J529" t="s">
        <v>469</v>
      </c>
      <c r="K529" t="s">
        <v>31</v>
      </c>
    </row>
    <row r="530" spans="2:11" ht="14.5" x14ac:dyDescent="0.35">
      <c r="B530">
        <v>2023</v>
      </c>
      <c r="C530" t="s">
        <v>542</v>
      </c>
      <c r="D530" t="s">
        <v>492</v>
      </c>
      <c r="E530" t="s">
        <v>117</v>
      </c>
      <c r="F530"/>
      <c r="G530" s="44">
        <v>44927</v>
      </c>
      <c r="H530" s="63">
        <v>25</v>
      </c>
      <c r="I530" t="s">
        <v>278</v>
      </c>
      <c r="J530" t="s">
        <v>469</v>
      </c>
      <c r="K530" t="s">
        <v>31</v>
      </c>
    </row>
    <row r="531" spans="2:11" ht="14.5" x14ac:dyDescent="0.35">
      <c r="B531">
        <v>2023</v>
      </c>
      <c r="C531" t="s">
        <v>542</v>
      </c>
      <c r="D531" t="s">
        <v>461</v>
      </c>
      <c r="E531" t="s">
        <v>117</v>
      </c>
      <c r="F531"/>
      <c r="G531" s="44">
        <v>44927</v>
      </c>
      <c r="H531" s="63">
        <v>75</v>
      </c>
      <c r="I531" t="s">
        <v>278</v>
      </c>
      <c r="J531" t="s">
        <v>469</v>
      </c>
      <c r="K531" t="s">
        <v>493</v>
      </c>
    </row>
    <row r="532" spans="2:11" ht="14.5" x14ac:dyDescent="0.35">
      <c r="B532">
        <v>2023</v>
      </c>
      <c r="C532" t="s">
        <v>543</v>
      </c>
      <c r="D532" t="s">
        <v>538</v>
      </c>
      <c r="E532" t="s">
        <v>117</v>
      </c>
      <c r="F532"/>
      <c r="G532" s="44">
        <v>44927</v>
      </c>
      <c r="H532" s="63">
        <v>92</v>
      </c>
      <c r="I532" t="s">
        <v>278</v>
      </c>
      <c r="J532" t="s">
        <v>469</v>
      </c>
      <c r="K532" t="s">
        <v>31</v>
      </c>
    </row>
    <row r="533" spans="2:11" ht="14.5" x14ac:dyDescent="0.35">
      <c r="B533">
        <v>2023</v>
      </c>
      <c r="C533" t="s">
        <v>543</v>
      </c>
      <c r="D533" t="s">
        <v>477</v>
      </c>
      <c r="E533" t="s">
        <v>117</v>
      </c>
      <c r="F533"/>
      <c r="G533" s="44">
        <v>44927</v>
      </c>
      <c r="H533" s="63">
        <v>50</v>
      </c>
      <c r="I533" t="s">
        <v>278</v>
      </c>
      <c r="J533" t="s">
        <v>469</v>
      </c>
      <c r="K533" t="s">
        <v>31</v>
      </c>
    </row>
    <row r="534" spans="2:11" ht="14.5" x14ac:dyDescent="0.35">
      <c r="B534">
        <v>2023</v>
      </c>
      <c r="C534" t="s">
        <v>543</v>
      </c>
      <c r="D534" t="s">
        <v>479</v>
      </c>
      <c r="E534" t="s">
        <v>117</v>
      </c>
      <c r="F534"/>
      <c r="G534" s="44">
        <v>44927</v>
      </c>
      <c r="H534" s="63">
        <v>31</v>
      </c>
      <c r="I534" t="s">
        <v>278</v>
      </c>
      <c r="J534" t="s">
        <v>469</v>
      </c>
      <c r="K534" t="s">
        <v>31</v>
      </c>
    </row>
    <row r="535" spans="2:11" ht="14.5" x14ac:dyDescent="0.35">
      <c r="B535">
        <v>2023</v>
      </c>
      <c r="C535" t="s">
        <v>543</v>
      </c>
      <c r="D535" t="s">
        <v>483</v>
      </c>
      <c r="E535" t="s">
        <v>117</v>
      </c>
      <c r="F535"/>
      <c r="G535" s="44">
        <v>44927</v>
      </c>
      <c r="H535" s="63">
        <v>54</v>
      </c>
      <c r="I535" t="s">
        <v>278</v>
      </c>
      <c r="J535" t="s">
        <v>469</v>
      </c>
      <c r="K535" t="s">
        <v>31</v>
      </c>
    </row>
    <row r="536" spans="2:11" ht="14.5" x14ac:dyDescent="0.35">
      <c r="B536">
        <v>2023</v>
      </c>
      <c r="C536" t="s">
        <v>543</v>
      </c>
      <c r="D536" t="s">
        <v>460</v>
      </c>
      <c r="E536" t="s">
        <v>117</v>
      </c>
      <c r="F536"/>
      <c r="G536" s="44">
        <v>44927</v>
      </c>
      <c r="H536" s="63">
        <v>53</v>
      </c>
      <c r="I536" t="s">
        <v>278</v>
      </c>
      <c r="J536" t="s">
        <v>469</v>
      </c>
      <c r="K536" t="s">
        <v>493</v>
      </c>
    </row>
    <row r="537" spans="2:11" ht="14.5" x14ac:dyDescent="0.35">
      <c r="B537">
        <v>2023</v>
      </c>
      <c r="C537" t="s">
        <v>543</v>
      </c>
      <c r="D537" t="s">
        <v>492</v>
      </c>
      <c r="E537" t="s">
        <v>117</v>
      </c>
      <c r="F537"/>
      <c r="G537" s="44">
        <v>44927</v>
      </c>
      <c r="H537" s="63">
        <v>42</v>
      </c>
      <c r="I537" t="s">
        <v>278</v>
      </c>
      <c r="J537" t="s">
        <v>469</v>
      </c>
      <c r="K537" t="s">
        <v>31</v>
      </c>
    </row>
    <row r="538" spans="2:11" ht="14.5" x14ac:dyDescent="0.35">
      <c r="B538">
        <v>2023</v>
      </c>
      <c r="C538" t="s">
        <v>543</v>
      </c>
      <c r="D538" t="s">
        <v>461</v>
      </c>
      <c r="E538" t="s">
        <v>117</v>
      </c>
      <c r="F538"/>
      <c r="G538" s="44">
        <v>44927</v>
      </c>
      <c r="H538" s="63">
        <v>39</v>
      </c>
      <c r="I538" t="s">
        <v>278</v>
      </c>
      <c r="J538" t="s">
        <v>469</v>
      </c>
      <c r="K538" t="s">
        <v>493</v>
      </c>
    </row>
    <row r="539" spans="2:11" ht="14.5" x14ac:dyDescent="0.35">
      <c r="B539">
        <v>2023</v>
      </c>
      <c r="C539" t="s">
        <v>537</v>
      </c>
      <c r="D539" t="s">
        <v>538</v>
      </c>
      <c r="E539" t="s">
        <v>117</v>
      </c>
      <c r="F539"/>
      <c r="G539" s="44">
        <v>44197</v>
      </c>
      <c r="H539" s="63">
        <v>64</v>
      </c>
      <c r="I539" t="s">
        <v>285</v>
      </c>
      <c r="J539" t="s">
        <v>469</v>
      </c>
      <c r="K539" t="s">
        <v>31</v>
      </c>
    </row>
    <row r="540" spans="2:11" ht="14.5" x14ac:dyDescent="0.35">
      <c r="B540">
        <v>2023</v>
      </c>
      <c r="C540" t="s">
        <v>537</v>
      </c>
      <c r="D540" t="s">
        <v>477</v>
      </c>
      <c r="E540" t="s">
        <v>117</v>
      </c>
      <c r="F540"/>
      <c r="G540" s="44">
        <v>44197</v>
      </c>
      <c r="H540" s="63">
        <v>74</v>
      </c>
      <c r="I540" t="s">
        <v>285</v>
      </c>
      <c r="J540" t="s">
        <v>469</v>
      </c>
      <c r="K540" t="s">
        <v>31</v>
      </c>
    </row>
    <row r="541" spans="2:11" ht="14.5" x14ac:dyDescent="0.35">
      <c r="B541">
        <v>2023</v>
      </c>
      <c r="C541" t="s">
        <v>537</v>
      </c>
      <c r="D541" t="s">
        <v>483</v>
      </c>
      <c r="E541" t="s">
        <v>117</v>
      </c>
      <c r="F541"/>
      <c r="G541" s="44">
        <v>44197</v>
      </c>
      <c r="H541" s="63">
        <v>67</v>
      </c>
      <c r="I541" t="s">
        <v>285</v>
      </c>
      <c r="J541" t="s">
        <v>469</v>
      </c>
      <c r="K541" t="s">
        <v>31</v>
      </c>
    </row>
    <row r="542" spans="2:11" ht="14.5" x14ac:dyDescent="0.35">
      <c r="B542">
        <v>2023</v>
      </c>
      <c r="C542" t="s">
        <v>537</v>
      </c>
      <c r="D542" t="s">
        <v>492</v>
      </c>
      <c r="E542" t="s">
        <v>117</v>
      </c>
      <c r="F542"/>
      <c r="G542" s="44">
        <v>44197</v>
      </c>
      <c r="H542" s="63">
        <v>25</v>
      </c>
      <c r="I542" t="s">
        <v>285</v>
      </c>
      <c r="J542" t="s">
        <v>469</v>
      </c>
      <c r="K542" t="s">
        <v>31</v>
      </c>
    </row>
    <row r="543" spans="2:11" ht="14.5" x14ac:dyDescent="0.35">
      <c r="B543">
        <v>2023</v>
      </c>
      <c r="C543" t="s">
        <v>537</v>
      </c>
      <c r="D543" t="s">
        <v>461</v>
      </c>
      <c r="E543" t="s">
        <v>117</v>
      </c>
      <c r="F543"/>
      <c r="G543" s="44">
        <v>44197</v>
      </c>
      <c r="H543" s="63">
        <v>52</v>
      </c>
      <c r="I543" t="s">
        <v>285</v>
      </c>
      <c r="J543" t="s">
        <v>469</v>
      </c>
      <c r="K543" t="s">
        <v>493</v>
      </c>
    </row>
    <row r="544" spans="2:11" ht="14.5" x14ac:dyDescent="0.35">
      <c r="B544">
        <v>2023</v>
      </c>
      <c r="C544" t="s">
        <v>539</v>
      </c>
      <c r="D544" t="s">
        <v>538</v>
      </c>
      <c r="E544" t="s">
        <v>117</v>
      </c>
      <c r="F544"/>
      <c r="G544" s="44">
        <v>44197</v>
      </c>
      <c r="H544" s="63">
        <v>31</v>
      </c>
      <c r="I544" t="s">
        <v>285</v>
      </c>
      <c r="J544" t="s">
        <v>469</v>
      </c>
      <c r="K544" t="s">
        <v>31</v>
      </c>
    </row>
    <row r="545" spans="2:11" ht="14.5" x14ac:dyDescent="0.35">
      <c r="B545">
        <v>2023</v>
      </c>
      <c r="C545" t="s">
        <v>539</v>
      </c>
      <c r="D545" t="s">
        <v>492</v>
      </c>
      <c r="E545" t="s">
        <v>117</v>
      </c>
      <c r="F545"/>
      <c r="G545" s="44">
        <v>44197</v>
      </c>
      <c r="H545" s="63">
        <v>10</v>
      </c>
      <c r="I545" t="s">
        <v>285</v>
      </c>
      <c r="J545" t="s">
        <v>469</v>
      </c>
      <c r="K545" t="s">
        <v>31</v>
      </c>
    </row>
    <row r="546" spans="2:11" ht="14.5" x14ac:dyDescent="0.35">
      <c r="B546">
        <v>2023</v>
      </c>
      <c r="C546" t="s">
        <v>540</v>
      </c>
      <c r="D546" t="s">
        <v>538</v>
      </c>
      <c r="E546" t="s">
        <v>117</v>
      </c>
      <c r="F546"/>
      <c r="G546" s="44">
        <v>44197</v>
      </c>
      <c r="H546" s="63">
        <v>38</v>
      </c>
      <c r="I546" t="s">
        <v>285</v>
      </c>
      <c r="J546" t="s">
        <v>469</v>
      </c>
      <c r="K546" t="s">
        <v>31</v>
      </c>
    </row>
    <row r="547" spans="2:11" ht="14.5" x14ac:dyDescent="0.35">
      <c r="B547">
        <v>2023</v>
      </c>
      <c r="C547" t="s">
        <v>540</v>
      </c>
      <c r="D547" t="s">
        <v>483</v>
      </c>
      <c r="E547" t="s">
        <v>117</v>
      </c>
      <c r="F547"/>
      <c r="G547" s="44">
        <v>44197</v>
      </c>
      <c r="H547" s="63">
        <v>62</v>
      </c>
      <c r="I547" t="s">
        <v>285</v>
      </c>
      <c r="J547" t="s">
        <v>469</v>
      </c>
      <c r="K547" t="s">
        <v>31</v>
      </c>
    </row>
    <row r="548" spans="2:11" ht="14.5" x14ac:dyDescent="0.35">
      <c r="B548">
        <v>2023</v>
      </c>
      <c r="C548" t="s">
        <v>540</v>
      </c>
      <c r="D548" t="s">
        <v>492</v>
      </c>
      <c r="E548" t="s">
        <v>117</v>
      </c>
      <c r="F548"/>
      <c r="G548" s="44">
        <v>44197</v>
      </c>
      <c r="H548" s="63">
        <v>4</v>
      </c>
      <c r="I548" t="s">
        <v>285</v>
      </c>
      <c r="J548" t="s">
        <v>469</v>
      </c>
      <c r="K548" t="s">
        <v>31</v>
      </c>
    </row>
    <row r="549" spans="2:11" ht="14.5" x14ac:dyDescent="0.35">
      <c r="B549">
        <v>2023</v>
      </c>
      <c r="C549" t="s">
        <v>540</v>
      </c>
      <c r="D549" t="s">
        <v>461</v>
      </c>
      <c r="E549" t="s">
        <v>117</v>
      </c>
      <c r="F549"/>
      <c r="G549" s="44">
        <v>44197</v>
      </c>
      <c r="H549" s="63">
        <v>24</v>
      </c>
      <c r="I549" t="s">
        <v>285</v>
      </c>
      <c r="J549" t="s">
        <v>469</v>
      </c>
      <c r="K549" t="s">
        <v>493</v>
      </c>
    </row>
    <row r="550" spans="2:11" ht="14.5" x14ac:dyDescent="0.35">
      <c r="B550">
        <v>2023</v>
      </c>
      <c r="C550" t="s">
        <v>474</v>
      </c>
      <c r="D550" t="s">
        <v>477</v>
      </c>
      <c r="E550"/>
      <c r="F550"/>
      <c r="G550" s="44">
        <v>45291</v>
      </c>
      <c r="H550" s="63">
        <v>22100683</v>
      </c>
      <c r="I550" t="s">
        <v>475</v>
      </c>
      <c r="J550" t="s">
        <v>458</v>
      </c>
      <c r="K550" t="s">
        <v>31</v>
      </c>
    </row>
    <row r="551" spans="2:11" ht="14.5" x14ac:dyDescent="0.35">
      <c r="B551">
        <v>2023</v>
      </c>
      <c r="C551" t="s">
        <v>474</v>
      </c>
      <c r="D551" t="s">
        <v>479</v>
      </c>
      <c r="E551"/>
      <c r="F551"/>
      <c r="G551" s="44">
        <v>45291</v>
      </c>
      <c r="H551" s="63">
        <v>120283030</v>
      </c>
      <c r="I551" t="s">
        <v>475</v>
      </c>
      <c r="J551" t="s">
        <v>458</v>
      </c>
      <c r="K551" t="s">
        <v>31</v>
      </c>
    </row>
    <row r="552" spans="2:11" ht="14.5" x14ac:dyDescent="0.35">
      <c r="B552">
        <v>2023</v>
      </c>
      <c r="C552" t="s">
        <v>474</v>
      </c>
      <c r="D552" t="s">
        <v>483</v>
      </c>
      <c r="E552"/>
      <c r="F552"/>
      <c r="G552" s="44">
        <v>45291</v>
      </c>
      <c r="H552" s="63">
        <v>32833030</v>
      </c>
      <c r="I552" t="s">
        <v>475</v>
      </c>
      <c r="J552" t="s">
        <v>458</v>
      </c>
      <c r="K552" t="s">
        <v>31</v>
      </c>
    </row>
    <row r="553" spans="2:11" ht="14.5" x14ac:dyDescent="0.35">
      <c r="B553">
        <v>2023</v>
      </c>
      <c r="C553" t="s">
        <v>474</v>
      </c>
      <c r="D553" t="s">
        <v>460</v>
      </c>
      <c r="E553" t="s">
        <v>490</v>
      </c>
      <c r="F553"/>
      <c r="G553" s="44">
        <v>45291</v>
      </c>
      <c r="H553" s="63">
        <v>47500000</v>
      </c>
      <c r="I553" t="s">
        <v>475</v>
      </c>
      <c r="J553" t="s">
        <v>458</v>
      </c>
      <c r="K553" t="s">
        <v>31</v>
      </c>
    </row>
    <row r="554" spans="2:11" ht="14.5" x14ac:dyDescent="0.35">
      <c r="B554">
        <v>2023</v>
      </c>
      <c r="C554" t="s">
        <v>474</v>
      </c>
      <c r="D554" t="s">
        <v>491</v>
      </c>
      <c r="E554"/>
      <c r="F554"/>
      <c r="G554" s="44">
        <v>45291</v>
      </c>
      <c r="H554" s="63">
        <v>21904980</v>
      </c>
      <c r="I554" t="s">
        <v>475</v>
      </c>
      <c r="J554" t="s">
        <v>458</v>
      </c>
      <c r="K554" t="s">
        <v>31</v>
      </c>
    </row>
    <row r="555" spans="2:11" ht="14.5" x14ac:dyDescent="0.35">
      <c r="B555">
        <v>2023</v>
      </c>
      <c r="C555" t="s">
        <v>474</v>
      </c>
      <c r="D555" t="s">
        <v>492</v>
      </c>
      <c r="E555"/>
      <c r="F555"/>
      <c r="G555" s="44">
        <v>45291</v>
      </c>
      <c r="H555" s="63">
        <v>25252720</v>
      </c>
      <c r="I555" t="s">
        <v>475</v>
      </c>
      <c r="J555" t="s">
        <v>458</v>
      </c>
      <c r="K555" t="s">
        <v>31</v>
      </c>
    </row>
    <row r="556" spans="2:11" ht="14.5" x14ac:dyDescent="0.35">
      <c r="B556">
        <v>2023</v>
      </c>
      <c r="C556" t="s">
        <v>474</v>
      </c>
      <c r="D556" t="s">
        <v>461</v>
      </c>
      <c r="E556"/>
      <c r="F556"/>
      <c r="G556" s="44">
        <v>45199</v>
      </c>
      <c r="H556" s="63">
        <v>48582334</v>
      </c>
      <c r="I556" t="s">
        <v>48</v>
      </c>
      <c r="J556" t="s">
        <v>458</v>
      </c>
      <c r="K556" t="s">
        <v>493</v>
      </c>
    </row>
    <row r="557" spans="2:11" ht="14.5" x14ac:dyDescent="0.35">
      <c r="B557">
        <v>2023</v>
      </c>
      <c r="C557" t="s">
        <v>550</v>
      </c>
      <c r="D557"/>
      <c r="E557"/>
      <c r="F557"/>
      <c r="G557" s="44">
        <v>45291</v>
      </c>
      <c r="H557" s="63">
        <v>90</v>
      </c>
      <c r="I557" t="s">
        <v>389</v>
      </c>
      <c r="J557" t="s">
        <v>458</v>
      </c>
      <c r="K557" t="s">
        <v>551</v>
      </c>
    </row>
    <row r="558" spans="2:11" ht="14.5" x14ac:dyDescent="0.35">
      <c r="B558">
        <v>2023</v>
      </c>
      <c r="C558" t="s">
        <v>552</v>
      </c>
      <c r="D558"/>
      <c r="E558"/>
      <c r="F558"/>
      <c r="G558" s="44">
        <v>45291</v>
      </c>
      <c r="H558" s="63">
        <v>78</v>
      </c>
      <c r="I558" t="s">
        <v>389</v>
      </c>
      <c r="J558" t="s">
        <v>458</v>
      </c>
      <c r="K558" t="s">
        <v>551</v>
      </c>
    </row>
    <row r="559" spans="2:11" ht="14.5" x14ac:dyDescent="0.35">
      <c r="B559">
        <v>2023</v>
      </c>
      <c r="C559" t="s">
        <v>553</v>
      </c>
      <c r="D559"/>
      <c r="E559"/>
      <c r="F559"/>
      <c r="G559" s="44">
        <v>45291</v>
      </c>
      <c r="H559" s="63">
        <v>71</v>
      </c>
      <c r="I559" t="s">
        <v>389</v>
      </c>
      <c r="J559" t="s">
        <v>480</v>
      </c>
      <c r="K559" t="s">
        <v>551</v>
      </c>
    </row>
    <row r="560" spans="2:11" ht="14.5" x14ac:dyDescent="0.35">
      <c r="B560">
        <v>2023</v>
      </c>
      <c r="C560" t="s">
        <v>501</v>
      </c>
      <c r="D560" t="s">
        <v>479</v>
      </c>
      <c r="E560"/>
      <c r="F560" t="s">
        <v>481</v>
      </c>
      <c r="G560" s="44">
        <v>45291</v>
      </c>
      <c r="H560" s="63">
        <v>1</v>
      </c>
      <c r="I560" t="s">
        <v>192</v>
      </c>
      <c r="J560" t="s">
        <v>469</v>
      </c>
      <c r="K560" t="s">
        <v>31</v>
      </c>
    </row>
    <row r="561" spans="2:11" ht="14.5" x14ac:dyDescent="0.35">
      <c r="B561">
        <v>2023</v>
      </c>
      <c r="C561" t="s">
        <v>501</v>
      </c>
      <c r="D561" t="s">
        <v>479</v>
      </c>
      <c r="E561"/>
      <c r="F561" t="s">
        <v>478</v>
      </c>
      <c r="G561" s="44">
        <v>45291</v>
      </c>
      <c r="H561" s="63">
        <v>1</v>
      </c>
      <c r="I561" t="s">
        <v>192</v>
      </c>
      <c r="J561" t="s">
        <v>469</v>
      </c>
      <c r="K561" t="s">
        <v>31</v>
      </c>
    </row>
    <row r="562" spans="2:11" ht="14.5" x14ac:dyDescent="0.35">
      <c r="B562">
        <v>2023</v>
      </c>
      <c r="C562" t="s">
        <v>501</v>
      </c>
      <c r="D562" t="s">
        <v>483</v>
      </c>
      <c r="E562"/>
      <c r="F562" t="s">
        <v>484</v>
      </c>
      <c r="G562" s="44">
        <v>45291</v>
      </c>
      <c r="H562" s="63">
        <v>1</v>
      </c>
      <c r="I562" t="s">
        <v>192</v>
      </c>
      <c r="J562" t="s">
        <v>469</v>
      </c>
      <c r="K562" t="s">
        <v>31</v>
      </c>
    </row>
    <row r="563" spans="2:11" ht="14.5" x14ac:dyDescent="0.35">
      <c r="B563">
        <v>2023</v>
      </c>
      <c r="C563" t="s">
        <v>501</v>
      </c>
      <c r="D563" t="s">
        <v>483</v>
      </c>
      <c r="E563"/>
      <c r="F563" t="s">
        <v>485</v>
      </c>
      <c r="G563" s="44">
        <v>45291</v>
      </c>
      <c r="H563" s="63">
        <v>1</v>
      </c>
      <c r="I563" t="s">
        <v>192</v>
      </c>
      <c r="J563" t="s">
        <v>469</v>
      </c>
      <c r="K563" t="s">
        <v>31</v>
      </c>
    </row>
    <row r="564" spans="2:11" ht="14.5" x14ac:dyDescent="0.35">
      <c r="B564">
        <v>2023</v>
      </c>
      <c r="C564" t="s">
        <v>501</v>
      </c>
      <c r="D564" t="s">
        <v>483</v>
      </c>
      <c r="E564"/>
      <c r="F564" t="s">
        <v>482</v>
      </c>
      <c r="G564" s="44">
        <v>45291</v>
      </c>
      <c r="H564" s="63">
        <v>1</v>
      </c>
      <c r="I564" t="s">
        <v>192</v>
      </c>
      <c r="J564" t="s">
        <v>469</v>
      </c>
      <c r="K564" t="s">
        <v>31</v>
      </c>
    </row>
    <row r="565" spans="2:11" ht="14.5" x14ac:dyDescent="0.35">
      <c r="B565">
        <v>2023</v>
      </c>
      <c r="C565" t="s">
        <v>501</v>
      </c>
      <c r="D565" t="s">
        <v>483</v>
      </c>
      <c r="E565"/>
      <c r="F565" t="s">
        <v>486</v>
      </c>
      <c r="G565" s="44">
        <v>45291</v>
      </c>
      <c r="H565" s="63">
        <v>1</v>
      </c>
      <c r="I565" t="s">
        <v>192</v>
      </c>
      <c r="J565" t="s">
        <v>469</v>
      </c>
      <c r="K565" t="s">
        <v>31</v>
      </c>
    </row>
    <row r="566" spans="2:11" ht="14.5" x14ac:dyDescent="0.35">
      <c r="B566">
        <v>2023</v>
      </c>
      <c r="C566" t="s">
        <v>501</v>
      </c>
      <c r="D566" t="s">
        <v>460</v>
      </c>
      <c r="E566"/>
      <c r="F566" t="s">
        <v>489</v>
      </c>
      <c r="G566" s="44">
        <v>45291</v>
      </c>
      <c r="H566" s="63">
        <v>0</v>
      </c>
      <c r="I566" t="s">
        <v>192</v>
      </c>
      <c r="J566" t="s">
        <v>469</v>
      </c>
      <c r="K566" t="s">
        <v>31</v>
      </c>
    </row>
    <row r="567" spans="2:11" ht="14.5" x14ac:dyDescent="0.35">
      <c r="B567">
        <v>2023</v>
      </c>
      <c r="C567" t="s">
        <v>501</v>
      </c>
      <c r="D567" t="s">
        <v>491</v>
      </c>
      <c r="E567"/>
      <c r="F567" t="s">
        <v>561</v>
      </c>
      <c r="G567" s="44">
        <v>45291</v>
      </c>
      <c r="H567" s="63">
        <v>0</v>
      </c>
      <c r="I567" t="s">
        <v>192</v>
      </c>
      <c r="J567" t="s">
        <v>469</v>
      </c>
      <c r="K567" t="s">
        <v>31</v>
      </c>
    </row>
    <row r="568" spans="2:11" ht="14.5" x14ac:dyDescent="0.35">
      <c r="B568">
        <v>2023</v>
      </c>
      <c r="C568" t="s">
        <v>501</v>
      </c>
      <c r="D568" t="s">
        <v>492</v>
      </c>
      <c r="E568"/>
      <c r="F568" t="s">
        <v>562</v>
      </c>
      <c r="G568" s="44">
        <v>45291</v>
      </c>
      <c r="H568" s="63">
        <v>1</v>
      </c>
      <c r="I568" t="s">
        <v>192</v>
      </c>
      <c r="J568" t="s">
        <v>469</v>
      </c>
      <c r="K568" t="s">
        <v>31</v>
      </c>
    </row>
    <row r="569" spans="2:11" ht="14.5" x14ac:dyDescent="0.35">
      <c r="B569">
        <v>2023</v>
      </c>
      <c r="C569" t="s">
        <v>501</v>
      </c>
      <c r="D569" t="s">
        <v>461</v>
      </c>
      <c r="E569"/>
      <c r="F569" t="s">
        <v>488</v>
      </c>
      <c r="G569" s="44">
        <v>45291</v>
      </c>
      <c r="H569" s="63">
        <v>1</v>
      </c>
      <c r="I569" t="s">
        <v>192</v>
      </c>
      <c r="J569" t="s">
        <v>469</v>
      </c>
      <c r="K569" t="s">
        <v>31</v>
      </c>
    </row>
    <row r="570" spans="2:11" ht="14.5" x14ac:dyDescent="0.35">
      <c r="B570">
        <v>2023</v>
      </c>
      <c r="C570" t="s">
        <v>501</v>
      </c>
      <c r="D570" t="s">
        <v>461</v>
      </c>
      <c r="E570"/>
      <c r="F570" t="s">
        <v>487</v>
      </c>
      <c r="G570" s="44">
        <v>45291</v>
      </c>
      <c r="H570" s="63">
        <v>1</v>
      </c>
      <c r="I570" t="s">
        <v>192</v>
      </c>
      <c r="J570" t="s">
        <v>469</v>
      </c>
      <c r="K570" t="s">
        <v>31</v>
      </c>
    </row>
    <row r="571" spans="2:11" ht="14.5" x14ac:dyDescent="0.35">
      <c r="B571">
        <v>2023</v>
      </c>
      <c r="C571" t="s">
        <v>506</v>
      </c>
      <c r="D571" t="s">
        <v>477</v>
      </c>
      <c r="E571"/>
      <c r="F571" t="s">
        <v>476</v>
      </c>
      <c r="G571" s="44">
        <v>45291</v>
      </c>
      <c r="H571" s="63">
        <v>0</v>
      </c>
      <c r="I571" t="s">
        <v>36</v>
      </c>
      <c r="J571" t="s">
        <v>458</v>
      </c>
      <c r="K571" t="s">
        <v>31</v>
      </c>
    </row>
    <row r="572" spans="2:11" ht="14.5" x14ac:dyDescent="0.35">
      <c r="B572">
        <v>2023</v>
      </c>
      <c r="C572" t="s">
        <v>506</v>
      </c>
      <c r="D572" t="s">
        <v>477</v>
      </c>
      <c r="E572"/>
      <c r="F572" t="s">
        <v>563</v>
      </c>
      <c r="G572" s="44">
        <v>45291</v>
      </c>
      <c r="H572" s="63">
        <v>0</v>
      </c>
      <c r="I572" t="s">
        <v>36</v>
      </c>
      <c r="J572" t="s">
        <v>469</v>
      </c>
      <c r="K572" t="s">
        <v>31</v>
      </c>
    </row>
    <row r="573" spans="2:11" ht="14.5" x14ac:dyDescent="0.35">
      <c r="B573">
        <v>2023</v>
      </c>
      <c r="C573" t="s">
        <v>506</v>
      </c>
      <c r="D573" t="s">
        <v>479</v>
      </c>
      <c r="E573"/>
      <c r="F573" t="s">
        <v>481</v>
      </c>
      <c r="G573" s="44">
        <v>45291</v>
      </c>
      <c r="H573" s="63">
        <v>0</v>
      </c>
      <c r="I573" t="s">
        <v>36</v>
      </c>
      <c r="J573" t="s">
        <v>458</v>
      </c>
      <c r="K573" t="s">
        <v>31</v>
      </c>
    </row>
    <row r="574" spans="2:11" ht="14.5" x14ac:dyDescent="0.35">
      <c r="B574">
        <v>2023</v>
      </c>
      <c r="C574" t="s">
        <v>506</v>
      </c>
      <c r="D574" t="s">
        <v>479</v>
      </c>
      <c r="E574"/>
      <c r="F574" t="s">
        <v>478</v>
      </c>
      <c r="G574" s="44">
        <v>45291</v>
      </c>
      <c r="H574" s="63">
        <v>0</v>
      </c>
      <c r="I574" t="s">
        <v>36</v>
      </c>
      <c r="J574" t="s">
        <v>458</v>
      </c>
      <c r="K574" t="s">
        <v>31</v>
      </c>
    </row>
    <row r="575" spans="2:11" ht="14.5" x14ac:dyDescent="0.35">
      <c r="B575">
        <v>2023</v>
      </c>
      <c r="C575" t="s">
        <v>506</v>
      </c>
      <c r="D575" t="s">
        <v>483</v>
      </c>
      <c r="E575"/>
      <c r="F575" t="s">
        <v>484</v>
      </c>
      <c r="G575" s="44">
        <v>45291</v>
      </c>
      <c r="H575" s="63">
        <v>0</v>
      </c>
      <c r="I575" t="s">
        <v>36</v>
      </c>
      <c r="J575" t="s">
        <v>458</v>
      </c>
      <c r="K575" t="s">
        <v>31</v>
      </c>
    </row>
    <row r="576" spans="2:11" ht="14.5" x14ac:dyDescent="0.35">
      <c r="B576">
        <v>2023</v>
      </c>
      <c r="C576" t="s">
        <v>506</v>
      </c>
      <c r="D576" t="s">
        <v>483</v>
      </c>
      <c r="E576"/>
      <c r="F576" t="s">
        <v>485</v>
      </c>
      <c r="G576" s="44">
        <v>45291</v>
      </c>
      <c r="H576" s="63">
        <v>0</v>
      </c>
      <c r="I576" t="s">
        <v>36</v>
      </c>
      <c r="J576" t="s">
        <v>458</v>
      </c>
      <c r="K576" t="s">
        <v>31</v>
      </c>
    </row>
    <row r="577" spans="2:11" ht="14.5" x14ac:dyDescent="0.35">
      <c r="B577">
        <v>2023</v>
      </c>
      <c r="C577" t="s">
        <v>506</v>
      </c>
      <c r="D577" t="s">
        <v>483</v>
      </c>
      <c r="E577"/>
      <c r="F577" t="s">
        <v>482</v>
      </c>
      <c r="G577" s="44">
        <v>45291</v>
      </c>
      <c r="H577" s="63">
        <v>0</v>
      </c>
      <c r="I577" t="s">
        <v>36</v>
      </c>
      <c r="J577" t="s">
        <v>469</v>
      </c>
      <c r="K577" t="s">
        <v>31</v>
      </c>
    </row>
    <row r="578" spans="2:11" ht="14.5" x14ac:dyDescent="0.35">
      <c r="B578">
        <v>2023</v>
      </c>
      <c r="C578" t="s">
        <v>506</v>
      </c>
      <c r="D578" t="s">
        <v>483</v>
      </c>
      <c r="E578"/>
      <c r="F578" t="s">
        <v>486</v>
      </c>
      <c r="G578" s="44">
        <v>45291</v>
      </c>
      <c r="H578" s="63">
        <v>0</v>
      </c>
      <c r="I578" t="s">
        <v>36</v>
      </c>
      <c r="J578" t="s">
        <v>458</v>
      </c>
      <c r="K578" t="s">
        <v>31</v>
      </c>
    </row>
    <row r="579" spans="2:11" ht="14.5" x14ac:dyDescent="0.35">
      <c r="B579">
        <v>2023</v>
      </c>
      <c r="C579" t="s">
        <v>506</v>
      </c>
      <c r="D579" t="s">
        <v>460</v>
      </c>
      <c r="E579"/>
      <c r="F579" t="s">
        <v>489</v>
      </c>
      <c r="G579" s="44">
        <v>45291</v>
      </c>
      <c r="H579" s="63">
        <v>0</v>
      </c>
      <c r="I579" t="s">
        <v>36</v>
      </c>
      <c r="J579" t="s">
        <v>458</v>
      </c>
      <c r="K579" t="s">
        <v>31</v>
      </c>
    </row>
    <row r="580" spans="2:11" ht="14.5" x14ac:dyDescent="0.35">
      <c r="B580">
        <v>2023</v>
      </c>
      <c r="C580" t="s">
        <v>506</v>
      </c>
      <c r="D580" t="s">
        <v>491</v>
      </c>
      <c r="E580"/>
      <c r="F580" t="s">
        <v>561</v>
      </c>
      <c r="G580" s="44">
        <v>45291</v>
      </c>
      <c r="H580" s="63">
        <v>0</v>
      </c>
      <c r="I580" t="s">
        <v>36</v>
      </c>
      <c r="J580" t="s">
        <v>458</v>
      </c>
      <c r="K580" t="s">
        <v>31</v>
      </c>
    </row>
    <row r="581" spans="2:11" ht="14.5" x14ac:dyDescent="0.35">
      <c r="B581">
        <v>2023</v>
      </c>
      <c r="C581" t="s">
        <v>506</v>
      </c>
      <c r="D581" t="s">
        <v>492</v>
      </c>
      <c r="E581"/>
      <c r="F581" t="s">
        <v>562</v>
      </c>
      <c r="G581" s="44">
        <v>45291</v>
      </c>
      <c r="H581" s="63">
        <v>0</v>
      </c>
      <c r="I581" t="s">
        <v>36</v>
      </c>
      <c r="J581" t="s">
        <v>458</v>
      </c>
      <c r="K581" t="s">
        <v>31</v>
      </c>
    </row>
    <row r="582" spans="2:11" ht="14.5" x14ac:dyDescent="0.35">
      <c r="B582">
        <v>2023</v>
      </c>
      <c r="C582" t="s">
        <v>506</v>
      </c>
      <c r="D582" t="s">
        <v>461</v>
      </c>
      <c r="E582"/>
      <c r="F582" t="s">
        <v>488</v>
      </c>
      <c r="G582" s="44">
        <v>45291</v>
      </c>
      <c r="H582" s="63">
        <v>1</v>
      </c>
      <c r="I582" t="s">
        <v>36</v>
      </c>
      <c r="J582" t="s">
        <v>458</v>
      </c>
      <c r="K582" t="s">
        <v>31</v>
      </c>
    </row>
    <row r="583" spans="2:11" ht="14.5" x14ac:dyDescent="0.35">
      <c r="B583">
        <v>2023</v>
      </c>
      <c r="C583" t="s">
        <v>506</v>
      </c>
      <c r="D583" t="s">
        <v>461</v>
      </c>
      <c r="E583"/>
      <c r="F583" t="s">
        <v>487</v>
      </c>
      <c r="G583" s="44">
        <v>45291</v>
      </c>
      <c r="H583" s="63">
        <v>1</v>
      </c>
      <c r="I583" t="s">
        <v>36</v>
      </c>
      <c r="J583" t="s">
        <v>458</v>
      </c>
      <c r="K583" t="s">
        <v>31</v>
      </c>
    </row>
    <row r="584" spans="2:11" ht="14.5" x14ac:dyDescent="0.35">
      <c r="B584">
        <v>2023</v>
      </c>
      <c r="C584" t="s">
        <v>507</v>
      </c>
      <c r="D584" t="s">
        <v>477</v>
      </c>
      <c r="E584"/>
      <c r="F584" t="s">
        <v>476</v>
      </c>
      <c r="G584" s="44">
        <v>45291</v>
      </c>
      <c r="H584" s="63">
        <v>0</v>
      </c>
      <c r="I584" t="s">
        <v>36</v>
      </c>
      <c r="J584" t="s">
        <v>458</v>
      </c>
      <c r="K584" t="s">
        <v>31</v>
      </c>
    </row>
    <row r="585" spans="2:11" ht="14.5" x14ac:dyDescent="0.35">
      <c r="B585">
        <v>2023</v>
      </c>
      <c r="C585" t="s">
        <v>507</v>
      </c>
      <c r="D585" t="s">
        <v>479</v>
      </c>
      <c r="E585"/>
      <c r="F585" t="s">
        <v>481</v>
      </c>
      <c r="G585" s="44">
        <v>45291</v>
      </c>
      <c r="H585" s="63">
        <v>0</v>
      </c>
      <c r="I585" t="s">
        <v>36</v>
      </c>
      <c r="J585" t="s">
        <v>458</v>
      </c>
      <c r="K585" t="s">
        <v>31</v>
      </c>
    </row>
    <row r="586" spans="2:11" ht="14.5" x14ac:dyDescent="0.35">
      <c r="B586">
        <v>2023</v>
      </c>
      <c r="C586" t="s">
        <v>507</v>
      </c>
      <c r="D586" t="s">
        <v>479</v>
      </c>
      <c r="E586"/>
      <c r="F586" t="s">
        <v>478</v>
      </c>
      <c r="G586" s="44">
        <v>45291</v>
      </c>
      <c r="H586" s="63">
        <v>0</v>
      </c>
      <c r="I586" t="s">
        <v>36</v>
      </c>
      <c r="J586" t="s">
        <v>458</v>
      </c>
      <c r="K586" t="s">
        <v>31</v>
      </c>
    </row>
    <row r="587" spans="2:11" ht="14.5" x14ac:dyDescent="0.35">
      <c r="B587">
        <v>2023</v>
      </c>
      <c r="C587" t="s">
        <v>507</v>
      </c>
      <c r="D587" t="s">
        <v>483</v>
      </c>
      <c r="E587"/>
      <c r="F587" t="s">
        <v>484</v>
      </c>
      <c r="G587" s="44">
        <v>45291</v>
      </c>
      <c r="H587" s="63">
        <v>0</v>
      </c>
      <c r="I587" t="s">
        <v>36</v>
      </c>
      <c r="J587" t="s">
        <v>458</v>
      </c>
      <c r="K587" t="s">
        <v>31</v>
      </c>
    </row>
    <row r="588" spans="2:11" ht="14.5" x14ac:dyDescent="0.35">
      <c r="B588">
        <v>2023</v>
      </c>
      <c r="C588" t="s">
        <v>507</v>
      </c>
      <c r="D588" t="s">
        <v>483</v>
      </c>
      <c r="E588"/>
      <c r="F588" t="s">
        <v>485</v>
      </c>
      <c r="G588" s="44">
        <v>45291</v>
      </c>
      <c r="H588" s="63">
        <v>0</v>
      </c>
      <c r="I588" t="s">
        <v>36</v>
      </c>
      <c r="J588" t="s">
        <v>458</v>
      </c>
      <c r="K588" t="s">
        <v>31</v>
      </c>
    </row>
    <row r="589" spans="2:11" ht="14.5" x14ac:dyDescent="0.35">
      <c r="B589">
        <v>2023</v>
      </c>
      <c r="C589" t="s">
        <v>507</v>
      </c>
      <c r="D589" t="s">
        <v>483</v>
      </c>
      <c r="E589"/>
      <c r="F589" t="s">
        <v>482</v>
      </c>
      <c r="G589" s="44">
        <v>45291</v>
      </c>
      <c r="H589" s="63">
        <v>0</v>
      </c>
      <c r="I589" t="s">
        <v>36</v>
      </c>
      <c r="J589" t="s">
        <v>469</v>
      </c>
      <c r="K589" t="s">
        <v>31</v>
      </c>
    </row>
    <row r="590" spans="2:11" ht="14.5" x14ac:dyDescent="0.35">
      <c r="B590">
        <v>2023</v>
      </c>
      <c r="C590" t="s">
        <v>507</v>
      </c>
      <c r="D590" t="s">
        <v>483</v>
      </c>
      <c r="E590"/>
      <c r="F590" t="s">
        <v>486</v>
      </c>
      <c r="G590" s="44">
        <v>45291</v>
      </c>
      <c r="H590" s="63">
        <v>0</v>
      </c>
      <c r="I590" t="s">
        <v>36</v>
      </c>
      <c r="J590" t="s">
        <v>458</v>
      </c>
      <c r="K590" t="s">
        <v>31</v>
      </c>
    </row>
    <row r="591" spans="2:11" ht="14.5" x14ac:dyDescent="0.35">
      <c r="B591">
        <v>2023</v>
      </c>
      <c r="C591" t="s">
        <v>507</v>
      </c>
      <c r="D591" t="s">
        <v>460</v>
      </c>
      <c r="E591"/>
      <c r="F591" t="s">
        <v>489</v>
      </c>
      <c r="G591" s="44">
        <v>45291</v>
      </c>
      <c r="H591" s="63">
        <v>0</v>
      </c>
      <c r="I591" t="s">
        <v>36</v>
      </c>
      <c r="J591" t="s">
        <v>458</v>
      </c>
      <c r="K591" t="s">
        <v>31</v>
      </c>
    </row>
    <row r="592" spans="2:11" ht="14.5" x14ac:dyDescent="0.35">
      <c r="B592">
        <v>2023</v>
      </c>
      <c r="C592" t="s">
        <v>507</v>
      </c>
      <c r="D592" t="s">
        <v>491</v>
      </c>
      <c r="E592"/>
      <c r="F592" t="s">
        <v>561</v>
      </c>
      <c r="G592" s="44">
        <v>45291</v>
      </c>
      <c r="H592" s="63">
        <v>0</v>
      </c>
      <c r="I592" t="s">
        <v>36</v>
      </c>
      <c r="J592" t="s">
        <v>458</v>
      </c>
      <c r="K592" t="s">
        <v>31</v>
      </c>
    </row>
    <row r="593" spans="2:11" ht="14.5" x14ac:dyDescent="0.35">
      <c r="B593">
        <v>2023</v>
      </c>
      <c r="C593" t="s">
        <v>507</v>
      </c>
      <c r="D593" t="s">
        <v>492</v>
      </c>
      <c r="E593"/>
      <c r="F593" t="s">
        <v>562</v>
      </c>
      <c r="G593" s="44">
        <v>45291</v>
      </c>
      <c r="H593" s="63">
        <v>0</v>
      </c>
      <c r="I593" t="s">
        <v>36</v>
      </c>
      <c r="J593" t="s">
        <v>458</v>
      </c>
      <c r="K593" t="s">
        <v>31</v>
      </c>
    </row>
    <row r="594" spans="2:11" ht="14.5" x14ac:dyDescent="0.35">
      <c r="B594">
        <v>2023</v>
      </c>
      <c r="C594" t="s">
        <v>507</v>
      </c>
      <c r="D594" t="s">
        <v>461</v>
      </c>
      <c r="E594"/>
      <c r="F594" t="s">
        <v>488</v>
      </c>
      <c r="G594" s="44">
        <v>45291</v>
      </c>
      <c r="H594" s="63">
        <v>1</v>
      </c>
      <c r="I594" t="s">
        <v>36</v>
      </c>
      <c r="J594" t="s">
        <v>458</v>
      </c>
      <c r="K594" t="s">
        <v>31</v>
      </c>
    </row>
    <row r="595" spans="2:11" ht="14.5" x14ac:dyDescent="0.35">
      <c r="B595">
        <v>2023</v>
      </c>
      <c r="C595" t="s">
        <v>507</v>
      </c>
      <c r="D595" t="s">
        <v>461</v>
      </c>
      <c r="E595"/>
      <c r="F595" t="s">
        <v>487</v>
      </c>
      <c r="G595" s="44">
        <v>45291</v>
      </c>
      <c r="H595" s="63">
        <v>1</v>
      </c>
      <c r="I595" t="s">
        <v>36</v>
      </c>
      <c r="J595" t="s">
        <v>458</v>
      </c>
      <c r="K595" t="s">
        <v>31</v>
      </c>
    </row>
    <row r="596" spans="2:11" ht="14.5" x14ac:dyDescent="0.35">
      <c r="B596">
        <v>2023</v>
      </c>
      <c r="C596" t="s">
        <v>528</v>
      </c>
      <c r="D596" t="s">
        <v>477</v>
      </c>
      <c r="E596"/>
      <c r="F596"/>
      <c r="G596" s="44">
        <v>45291</v>
      </c>
      <c r="H596" s="63">
        <v>0</v>
      </c>
      <c r="I596" t="s">
        <v>471</v>
      </c>
      <c r="J596" t="s">
        <v>458</v>
      </c>
      <c r="K596" t="s">
        <v>31</v>
      </c>
    </row>
    <row r="597" spans="2:11" ht="14.5" x14ac:dyDescent="0.35">
      <c r="B597">
        <v>2023</v>
      </c>
      <c r="C597" t="s">
        <v>528</v>
      </c>
      <c r="D597" t="s">
        <v>479</v>
      </c>
      <c r="E597"/>
      <c r="F597"/>
      <c r="G597" s="44">
        <v>45291</v>
      </c>
      <c r="H597" s="63">
        <v>0</v>
      </c>
      <c r="I597" t="s">
        <v>471</v>
      </c>
      <c r="J597" t="s">
        <v>458</v>
      </c>
      <c r="K597" t="s">
        <v>31</v>
      </c>
    </row>
    <row r="598" spans="2:11" ht="14.5" x14ac:dyDescent="0.35">
      <c r="B598">
        <v>2023</v>
      </c>
      <c r="C598" t="s">
        <v>528</v>
      </c>
      <c r="D598" t="s">
        <v>483</v>
      </c>
      <c r="E598"/>
      <c r="F598"/>
      <c r="G598" s="44">
        <v>45291</v>
      </c>
      <c r="H598" s="63">
        <v>0</v>
      </c>
      <c r="I598" t="s">
        <v>471</v>
      </c>
      <c r="J598" t="s">
        <v>458</v>
      </c>
      <c r="K598" t="s">
        <v>31</v>
      </c>
    </row>
    <row r="599" spans="2:11" ht="14.5" x14ac:dyDescent="0.35">
      <c r="B599">
        <v>2023</v>
      </c>
      <c r="C599" t="s">
        <v>528</v>
      </c>
      <c r="D599" t="s">
        <v>460</v>
      </c>
      <c r="E599"/>
      <c r="F599"/>
      <c r="G599" s="44">
        <v>45291</v>
      </c>
      <c r="H599" s="63">
        <v>0</v>
      </c>
      <c r="I599" t="s">
        <v>471</v>
      </c>
      <c r="J599" t="s">
        <v>458</v>
      </c>
      <c r="K599" t="s">
        <v>493</v>
      </c>
    </row>
    <row r="600" spans="2:11" ht="14.5" x14ac:dyDescent="0.35">
      <c r="B600">
        <v>2023</v>
      </c>
      <c r="C600" t="s">
        <v>528</v>
      </c>
      <c r="D600" t="s">
        <v>491</v>
      </c>
      <c r="E600"/>
      <c r="F600"/>
      <c r="G600" s="44">
        <v>45291</v>
      </c>
      <c r="H600" s="63">
        <v>0</v>
      </c>
      <c r="I600" t="s">
        <v>471</v>
      </c>
      <c r="J600" t="s">
        <v>458</v>
      </c>
      <c r="K600" t="s">
        <v>31</v>
      </c>
    </row>
    <row r="601" spans="2:11" ht="14.5" x14ac:dyDescent="0.35">
      <c r="B601">
        <v>2023</v>
      </c>
      <c r="C601" t="s">
        <v>528</v>
      </c>
      <c r="D601" t="s">
        <v>492</v>
      </c>
      <c r="E601"/>
      <c r="F601"/>
      <c r="G601" s="44">
        <v>45291</v>
      </c>
      <c r="H601" s="63">
        <v>0</v>
      </c>
      <c r="I601" t="s">
        <v>471</v>
      </c>
      <c r="J601" t="s">
        <v>458</v>
      </c>
      <c r="K601" t="s">
        <v>31</v>
      </c>
    </row>
    <row r="602" spans="2:11" ht="14.5" x14ac:dyDescent="0.35">
      <c r="B602">
        <v>2024</v>
      </c>
      <c r="C602" t="s">
        <v>566</v>
      </c>
      <c r="D602" t="s">
        <v>477</v>
      </c>
      <c r="E602"/>
      <c r="F602" t="s">
        <v>476</v>
      </c>
      <c r="G602" s="44">
        <v>45657</v>
      </c>
      <c r="H602" s="63">
        <v>1</v>
      </c>
      <c r="I602" t="s">
        <v>36</v>
      </c>
      <c r="J602" t="s">
        <v>480</v>
      </c>
      <c r="K602" t="s">
        <v>31</v>
      </c>
    </row>
    <row r="603" spans="2:11" ht="14.5" x14ac:dyDescent="0.35">
      <c r="B603">
        <v>2024</v>
      </c>
      <c r="C603" t="s">
        <v>566</v>
      </c>
      <c r="D603" t="s">
        <v>477</v>
      </c>
      <c r="E603"/>
      <c r="F603" t="s">
        <v>563</v>
      </c>
      <c r="G603" s="44">
        <v>45657</v>
      </c>
      <c r="H603" s="63">
        <v>1</v>
      </c>
      <c r="I603" t="s">
        <v>36</v>
      </c>
      <c r="J603" t="s">
        <v>480</v>
      </c>
      <c r="K603" t="s">
        <v>31</v>
      </c>
    </row>
    <row r="604" spans="2:11" ht="14.5" x14ac:dyDescent="0.35">
      <c r="B604">
        <v>2024</v>
      </c>
      <c r="C604" t="s">
        <v>566</v>
      </c>
      <c r="D604" t="s">
        <v>479</v>
      </c>
      <c r="E604"/>
      <c r="F604" t="s">
        <v>481</v>
      </c>
      <c r="G604" s="44">
        <v>45657</v>
      </c>
      <c r="H604" s="63">
        <v>1</v>
      </c>
      <c r="I604" t="s">
        <v>36</v>
      </c>
      <c r="J604" t="s">
        <v>480</v>
      </c>
      <c r="K604" t="s">
        <v>31</v>
      </c>
    </row>
    <row r="605" spans="2:11" ht="14.5" x14ac:dyDescent="0.35">
      <c r="B605">
        <v>2024</v>
      </c>
      <c r="C605" t="s">
        <v>566</v>
      </c>
      <c r="D605" t="s">
        <v>479</v>
      </c>
      <c r="E605"/>
      <c r="F605" t="s">
        <v>478</v>
      </c>
      <c r="G605" s="44">
        <v>45657</v>
      </c>
      <c r="H605" s="63">
        <v>1</v>
      </c>
      <c r="I605" t="s">
        <v>36</v>
      </c>
      <c r="J605" t="s">
        <v>480</v>
      </c>
      <c r="K605" t="s">
        <v>31</v>
      </c>
    </row>
    <row r="606" spans="2:11" ht="14.5" x14ac:dyDescent="0.35">
      <c r="B606">
        <v>2024</v>
      </c>
      <c r="C606" t="s">
        <v>566</v>
      </c>
      <c r="D606" t="s">
        <v>483</v>
      </c>
      <c r="E606"/>
      <c r="F606" t="s">
        <v>484</v>
      </c>
      <c r="G606" s="44">
        <v>45657</v>
      </c>
      <c r="H606" s="63">
        <v>1</v>
      </c>
      <c r="I606" t="s">
        <v>36</v>
      </c>
      <c r="J606" t="s">
        <v>480</v>
      </c>
      <c r="K606" t="s">
        <v>31</v>
      </c>
    </row>
    <row r="607" spans="2:11" ht="14.5" x14ac:dyDescent="0.35">
      <c r="B607">
        <v>2024</v>
      </c>
      <c r="C607" t="s">
        <v>566</v>
      </c>
      <c r="D607" t="s">
        <v>483</v>
      </c>
      <c r="E607"/>
      <c r="F607" t="s">
        <v>485</v>
      </c>
      <c r="G607" s="44">
        <v>45657</v>
      </c>
      <c r="H607" s="63">
        <v>1</v>
      </c>
      <c r="I607" t="s">
        <v>36</v>
      </c>
      <c r="J607" t="s">
        <v>480</v>
      </c>
      <c r="K607" t="s">
        <v>31</v>
      </c>
    </row>
    <row r="608" spans="2:11" ht="14.5" x14ac:dyDescent="0.35">
      <c r="B608">
        <v>2024</v>
      </c>
      <c r="C608" t="s">
        <v>566</v>
      </c>
      <c r="D608" t="s">
        <v>483</v>
      </c>
      <c r="E608"/>
      <c r="F608" t="s">
        <v>482</v>
      </c>
      <c r="G608" s="44">
        <v>45657</v>
      </c>
      <c r="H608" s="63">
        <v>1</v>
      </c>
      <c r="I608" t="s">
        <v>36</v>
      </c>
      <c r="J608" t="s">
        <v>480</v>
      </c>
      <c r="K608" t="s">
        <v>31</v>
      </c>
    </row>
    <row r="609" spans="2:11" ht="14.5" x14ac:dyDescent="0.35">
      <c r="B609">
        <v>2024</v>
      </c>
      <c r="C609" t="s">
        <v>566</v>
      </c>
      <c r="D609" t="s">
        <v>483</v>
      </c>
      <c r="E609"/>
      <c r="F609" t="s">
        <v>486</v>
      </c>
      <c r="G609" s="44">
        <v>45657</v>
      </c>
      <c r="H609" s="63">
        <v>1</v>
      </c>
      <c r="I609" t="s">
        <v>36</v>
      </c>
      <c r="J609" t="s">
        <v>480</v>
      </c>
      <c r="K609" t="s">
        <v>31</v>
      </c>
    </row>
    <row r="610" spans="2:11" ht="14.5" x14ac:dyDescent="0.35">
      <c r="B610">
        <v>2024</v>
      </c>
      <c r="C610" t="s">
        <v>566</v>
      </c>
      <c r="D610" t="s">
        <v>460</v>
      </c>
      <c r="E610"/>
      <c r="F610" t="s">
        <v>489</v>
      </c>
      <c r="G610" s="44">
        <v>45657</v>
      </c>
      <c r="H610" s="63">
        <v>1</v>
      </c>
      <c r="I610" t="s">
        <v>36</v>
      </c>
      <c r="J610" t="s">
        <v>480</v>
      </c>
      <c r="K610" t="s">
        <v>31</v>
      </c>
    </row>
    <row r="611" spans="2:11" ht="14.5" x14ac:dyDescent="0.35">
      <c r="B611">
        <v>2024</v>
      </c>
      <c r="C611" t="s">
        <v>566</v>
      </c>
      <c r="D611" t="s">
        <v>491</v>
      </c>
      <c r="E611"/>
      <c r="F611" t="s">
        <v>561</v>
      </c>
      <c r="G611" s="44">
        <v>45657</v>
      </c>
      <c r="H611" s="63">
        <v>1</v>
      </c>
      <c r="I611" t="s">
        <v>36</v>
      </c>
      <c r="J611" t="s">
        <v>480</v>
      </c>
      <c r="K611" t="s">
        <v>31</v>
      </c>
    </row>
    <row r="612" spans="2:11" ht="14.5" x14ac:dyDescent="0.35">
      <c r="B612">
        <v>2024</v>
      </c>
      <c r="C612" t="s">
        <v>566</v>
      </c>
      <c r="D612" t="s">
        <v>492</v>
      </c>
      <c r="E612"/>
      <c r="F612" t="s">
        <v>562</v>
      </c>
      <c r="G612" s="44">
        <v>45657</v>
      </c>
      <c r="H612" s="63">
        <v>1</v>
      </c>
      <c r="I612" t="s">
        <v>36</v>
      </c>
      <c r="J612" t="s">
        <v>480</v>
      </c>
      <c r="K612" t="s">
        <v>31</v>
      </c>
    </row>
    <row r="613" spans="2:11" ht="14.5" x14ac:dyDescent="0.35">
      <c r="B613">
        <v>2024</v>
      </c>
      <c r="C613" t="s">
        <v>566</v>
      </c>
      <c r="D613" t="s">
        <v>461</v>
      </c>
      <c r="E613"/>
      <c r="F613" t="s">
        <v>488</v>
      </c>
      <c r="G613" s="44">
        <v>45657</v>
      </c>
      <c r="H613" s="63">
        <v>1</v>
      </c>
      <c r="I613" t="s">
        <v>36</v>
      </c>
      <c r="J613" t="s">
        <v>480</v>
      </c>
      <c r="K613" t="s">
        <v>31</v>
      </c>
    </row>
    <row r="614" spans="2:11" ht="14.5" x14ac:dyDescent="0.35">
      <c r="B614">
        <v>2024</v>
      </c>
      <c r="C614" t="s">
        <v>566</v>
      </c>
      <c r="D614" t="s">
        <v>461</v>
      </c>
      <c r="E614"/>
      <c r="F614" t="s">
        <v>487</v>
      </c>
      <c r="G614" s="44">
        <v>45657</v>
      </c>
      <c r="H614" s="63">
        <v>1</v>
      </c>
      <c r="I614" t="s">
        <v>36</v>
      </c>
      <c r="J614" t="s">
        <v>480</v>
      </c>
      <c r="K614" t="s">
        <v>31</v>
      </c>
    </row>
    <row r="615" spans="2:11" ht="14.5" x14ac:dyDescent="0.35">
      <c r="B615">
        <v>2024</v>
      </c>
      <c r="C615" t="s">
        <v>565</v>
      </c>
      <c r="D615" t="s">
        <v>477</v>
      </c>
      <c r="E615"/>
      <c r="F615" t="s">
        <v>476</v>
      </c>
      <c r="G615" s="44">
        <v>45657</v>
      </c>
      <c r="H615" s="63">
        <v>58155</v>
      </c>
      <c r="I615"/>
      <c r="J615" t="s">
        <v>480</v>
      </c>
      <c r="K615" t="s">
        <v>31</v>
      </c>
    </row>
    <row r="616" spans="2:11" ht="14.5" x14ac:dyDescent="0.35">
      <c r="B616">
        <v>2024</v>
      </c>
      <c r="C616" t="s">
        <v>565</v>
      </c>
      <c r="D616" t="s">
        <v>477</v>
      </c>
      <c r="E616"/>
      <c r="F616" t="s">
        <v>563</v>
      </c>
      <c r="G616" s="44">
        <v>45657</v>
      </c>
      <c r="H616" s="63">
        <v>0</v>
      </c>
      <c r="I616"/>
      <c r="J616" t="s">
        <v>480</v>
      </c>
      <c r="K616" t="s">
        <v>31</v>
      </c>
    </row>
    <row r="617" spans="2:11" ht="14.5" x14ac:dyDescent="0.35">
      <c r="B617">
        <v>2024</v>
      </c>
      <c r="C617" t="s">
        <v>565</v>
      </c>
      <c r="D617" t="s">
        <v>479</v>
      </c>
      <c r="E617"/>
      <c r="F617" t="s">
        <v>481</v>
      </c>
      <c r="G617" s="44">
        <v>45657</v>
      </c>
      <c r="H617" s="63">
        <v>103974</v>
      </c>
      <c r="I617"/>
      <c r="J617" t="s">
        <v>480</v>
      </c>
      <c r="K617" t="s">
        <v>31</v>
      </c>
    </row>
    <row r="618" spans="2:11" ht="14.5" x14ac:dyDescent="0.35">
      <c r="B618">
        <v>2024</v>
      </c>
      <c r="C618" t="s">
        <v>565</v>
      </c>
      <c r="D618" t="s">
        <v>479</v>
      </c>
      <c r="E618"/>
      <c r="F618" t="s">
        <v>478</v>
      </c>
      <c r="G618" s="44">
        <v>45657</v>
      </c>
      <c r="H618" s="63">
        <v>85447</v>
      </c>
      <c r="I618"/>
      <c r="J618" t="s">
        <v>480</v>
      </c>
      <c r="K618" t="s">
        <v>31</v>
      </c>
    </row>
    <row r="619" spans="2:11" ht="14.5" x14ac:dyDescent="0.35">
      <c r="B619">
        <v>2024</v>
      </c>
      <c r="C619" t="s">
        <v>565</v>
      </c>
      <c r="D619" t="s">
        <v>483</v>
      </c>
      <c r="E619"/>
      <c r="F619" t="s">
        <v>484</v>
      </c>
      <c r="G619" s="44">
        <v>45657</v>
      </c>
      <c r="H619" s="63">
        <v>12528</v>
      </c>
      <c r="I619"/>
      <c r="J619" t="s">
        <v>480</v>
      </c>
      <c r="K619" t="s">
        <v>31</v>
      </c>
    </row>
    <row r="620" spans="2:11" ht="14.5" x14ac:dyDescent="0.35">
      <c r="B620">
        <v>2024</v>
      </c>
      <c r="C620" t="s">
        <v>565</v>
      </c>
      <c r="D620" t="s">
        <v>483</v>
      </c>
      <c r="E620"/>
      <c r="F620" t="s">
        <v>485</v>
      </c>
      <c r="G620" s="44">
        <v>45657</v>
      </c>
      <c r="H620" s="63">
        <v>10516</v>
      </c>
      <c r="I620"/>
      <c r="J620" t="s">
        <v>480</v>
      </c>
      <c r="K620" t="s">
        <v>31</v>
      </c>
    </row>
    <row r="621" spans="2:11" ht="14.5" x14ac:dyDescent="0.35">
      <c r="B621">
        <v>2024</v>
      </c>
      <c r="C621" t="s">
        <v>565</v>
      </c>
      <c r="D621" t="s">
        <v>483</v>
      </c>
      <c r="E621"/>
      <c r="F621" t="s">
        <v>482</v>
      </c>
      <c r="G621" s="44">
        <v>45657</v>
      </c>
      <c r="H621" s="63">
        <v>16204</v>
      </c>
      <c r="I621"/>
      <c r="J621" t="s">
        <v>480</v>
      </c>
      <c r="K621" t="s">
        <v>31</v>
      </c>
    </row>
    <row r="622" spans="2:11" ht="14.5" x14ac:dyDescent="0.35">
      <c r="B622">
        <v>2024</v>
      </c>
      <c r="C622" t="s">
        <v>565</v>
      </c>
      <c r="D622" t="s">
        <v>483</v>
      </c>
      <c r="E622"/>
      <c r="F622" t="s">
        <v>486</v>
      </c>
      <c r="G622" s="44">
        <v>45657</v>
      </c>
      <c r="H622" s="63">
        <v>8881</v>
      </c>
      <c r="I622"/>
      <c r="J622" t="s">
        <v>480</v>
      </c>
      <c r="K622" t="s">
        <v>31</v>
      </c>
    </row>
    <row r="623" spans="2:11" ht="14.5" x14ac:dyDescent="0.35">
      <c r="B623">
        <v>2024</v>
      </c>
      <c r="C623" t="s">
        <v>565</v>
      </c>
      <c r="D623" t="s">
        <v>460</v>
      </c>
      <c r="E623"/>
      <c r="F623" t="s">
        <v>489</v>
      </c>
      <c r="G623" s="44">
        <v>44926</v>
      </c>
      <c r="H623" s="63">
        <v>58296</v>
      </c>
      <c r="I623"/>
      <c r="J623" t="s">
        <v>480</v>
      </c>
      <c r="K623" t="s">
        <v>31</v>
      </c>
    </row>
    <row r="624" spans="2:11" ht="14.5" x14ac:dyDescent="0.35">
      <c r="B624">
        <v>2024</v>
      </c>
      <c r="C624" t="s">
        <v>565</v>
      </c>
      <c r="D624" t="s">
        <v>491</v>
      </c>
      <c r="E624"/>
      <c r="F624" t="s">
        <v>561</v>
      </c>
      <c r="G624" s="44">
        <v>44926</v>
      </c>
      <c r="H624" s="63">
        <v>4988</v>
      </c>
      <c r="I624"/>
      <c r="J624" t="s">
        <v>480</v>
      </c>
      <c r="K624" t="s">
        <v>31</v>
      </c>
    </row>
    <row r="625" spans="2:11" ht="14.5" x14ac:dyDescent="0.35">
      <c r="B625">
        <v>2024</v>
      </c>
      <c r="C625" t="s">
        <v>565</v>
      </c>
      <c r="D625" t="s">
        <v>492</v>
      </c>
      <c r="E625"/>
      <c r="F625" t="s">
        <v>562</v>
      </c>
      <c r="G625" s="44">
        <v>45657</v>
      </c>
      <c r="H625" s="63">
        <v>27715</v>
      </c>
      <c r="I625"/>
      <c r="J625" t="s">
        <v>480</v>
      </c>
      <c r="K625" t="s">
        <v>31</v>
      </c>
    </row>
    <row r="626" spans="2:11" ht="14.5" x14ac:dyDescent="0.35">
      <c r="B626">
        <v>2024</v>
      </c>
      <c r="C626" t="s">
        <v>565</v>
      </c>
      <c r="D626" t="s">
        <v>461</v>
      </c>
      <c r="E626"/>
      <c r="F626" t="s">
        <v>488</v>
      </c>
      <c r="G626" s="44">
        <v>45657</v>
      </c>
      <c r="H626" s="63">
        <v>43745</v>
      </c>
      <c r="I626"/>
      <c r="J626" t="s">
        <v>480</v>
      </c>
      <c r="K626" t="s">
        <v>31</v>
      </c>
    </row>
    <row r="627" spans="2:11" ht="14.5" x14ac:dyDescent="0.35">
      <c r="B627">
        <v>2024</v>
      </c>
      <c r="C627" t="s">
        <v>565</v>
      </c>
      <c r="D627" t="s">
        <v>461</v>
      </c>
      <c r="E627"/>
      <c r="F627" t="s">
        <v>487</v>
      </c>
      <c r="G627" s="44">
        <v>45657</v>
      </c>
      <c r="H627" s="63">
        <v>57482</v>
      </c>
      <c r="I627"/>
      <c r="J627" t="s">
        <v>480</v>
      </c>
      <c r="K627" t="s">
        <v>31</v>
      </c>
    </row>
    <row r="628" spans="2:11" ht="14.5" x14ac:dyDescent="0.35">
      <c r="B628">
        <v>2024</v>
      </c>
      <c r="C628" t="s">
        <v>530</v>
      </c>
      <c r="D628" t="s">
        <v>538</v>
      </c>
      <c r="E628"/>
      <c r="F628"/>
      <c r="G628" s="44">
        <v>45657</v>
      </c>
      <c r="H628" s="63">
        <v>1947519</v>
      </c>
      <c r="I628" t="s">
        <v>48</v>
      </c>
      <c r="J628" t="s">
        <v>458</v>
      </c>
      <c r="K628" t="s">
        <v>31</v>
      </c>
    </row>
    <row r="629" spans="2:11" ht="14.5" x14ac:dyDescent="0.35">
      <c r="B629">
        <v>2024</v>
      </c>
      <c r="C629" t="s">
        <v>530</v>
      </c>
      <c r="D629" t="s">
        <v>477</v>
      </c>
      <c r="E629"/>
      <c r="F629"/>
      <c r="G629" s="44">
        <v>45657</v>
      </c>
      <c r="H629" s="63">
        <v>1585441</v>
      </c>
      <c r="I629" t="s">
        <v>48</v>
      </c>
      <c r="J629" t="s">
        <v>458</v>
      </c>
      <c r="K629" t="s">
        <v>31</v>
      </c>
    </row>
    <row r="630" spans="2:11" ht="14.5" x14ac:dyDescent="0.35">
      <c r="B630">
        <v>2024</v>
      </c>
      <c r="C630" t="s">
        <v>530</v>
      </c>
      <c r="D630" t="s">
        <v>479</v>
      </c>
      <c r="E630"/>
      <c r="F630"/>
      <c r="G630" s="44">
        <v>45657</v>
      </c>
      <c r="H630" s="63">
        <v>13617611</v>
      </c>
      <c r="I630" t="s">
        <v>48</v>
      </c>
      <c r="J630" t="s">
        <v>469</v>
      </c>
      <c r="K630" t="s">
        <v>720</v>
      </c>
    </row>
    <row r="631" spans="2:11" ht="14.5" x14ac:dyDescent="0.35">
      <c r="B631">
        <v>2024</v>
      </c>
      <c r="C631" t="s">
        <v>530</v>
      </c>
      <c r="D631" t="s">
        <v>483</v>
      </c>
      <c r="E631"/>
      <c r="F631"/>
      <c r="G631" s="44">
        <v>45657</v>
      </c>
      <c r="H631" s="63">
        <v>3633367</v>
      </c>
      <c r="I631" t="s">
        <v>48</v>
      </c>
      <c r="J631" t="s">
        <v>458</v>
      </c>
      <c r="K631" t="s">
        <v>31</v>
      </c>
    </row>
    <row r="632" spans="2:11" ht="14.5" x14ac:dyDescent="0.35">
      <c r="B632">
        <v>2024</v>
      </c>
      <c r="C632" t="s">
        <v>530</v>
      </c>
      <c r="D632" t="s">
        <v>460</v>
      </c>
      <c r="E632" t="s">
        <v>490</v>
      </c>
      <c r="F632"/>
      <c r="G632" s="44">
        <v>45657</v>
      </c>
      <c r="H632" s="63">
        <v>6582075</v>
      </c>
      <c r="I632" t="s">
        <v>48</v>
      </c>
      <c r="J632" t="s">
        <v>458</v>
      </c>
      <c r="K632" t="s">
        <v>31</v>
      </c>
    </row>
    <row r="633" spans="2:11" ht="14.5" x14ac:dyDescent="0.35">
      <c r="B633">
        <v>2024</v>
      </c>
      <c r="C633" t="s">
        <v>530</v>
      </c>
      <c r="D633" t="s">
        <v>491</v>
      </c>
      <c r="E633"/>
      <c r="F633"/>
      <c r="G633" s="44">
        <v>45657</v>
      </c>
      <c r="H633" s="63">
        <v>3645547</v>
      </c>
      <c r="I633" t="s">
        <v>48</v>
      </c>
      <c r="J633" t="s">
        <v>458</v>
      </c>
      <c r="K633" t="s">
        <v>31</v>
      </c>
    </row>
    <row r="634" spans="2:11" ht="14.5" x14ac:dyDescent="0.35">
      <c r="B634">
        <v>2024</v>
      </c>
      <c r="C634" t="s">
        <v>530</v>
      </c>
      <c r="D634" t="s">
        <v>492</v>
      </c>
      <c r="E634"/>
      <c r="F634"/>
      <c r="G634" s="44">
        <v>45657</v>
      </c>
      <c r="H634" s="63">
        <v>2667647</v>
      </c>
      <c r="I634" t="s">
        <v>48</v>
      </c>
      <c r="J634" t="s">
        <v>480</v>
      </c>
      <c r="K634" t="s">
        <v>31</v>
      </c>
    </row>
    <row r="635" spans="2:11" ht="14.5" x14ac:dyDescent="0.35">
      <c r="B635">
        <v>2024</v>
      </c>
      <c r="C635" t="s">
        <v>530</v>
      </c>
      <c r="D635" t="s">
        <v>787</v>
      </c>
      <c r="E635"/>
      <c r="F635"/>
      <c r="G635" s="44">
        <v>45565</v>
      </c>
      <c r="H635" s="63">
        <v>8361910</v>
      </c>
      <c r="I635" t="s">
        <v>48</v>
      </c>
      <c r="J635" t="s">
        <v>458</v>
      </c>
      <c r="K635" t="s">
        <v>788</v>
      </c>
    </row>
    <row r="636" spans="2:11" ht="14.5" x14ac:dyDescent="0.35">
      <c r="B636">
        <v>2024</v>
      </c>
      <c r="C636" t="s">
        <v>530</v>
      </c>
      <c r="D636" t="s">
        <v>461</v>
      </c>
      <c r="E636"/>
      <c r="F636"/>
      <c r="G636" s="44">
        <v>45657</v>
      </c>
      <c r="H636" s="63">
        <v>6387135</v>
      </c>
      <c r="I636" t="s">
        <v>48</v>
      </c>
      <c r="J636" t="s">
        <v>458</v>
      </c>
      <c r="K636" t="s">
        <v>722</v>
      </c>
    </row>
    <row r="637" spans="2:11" ht="14.5" x14ac:dyDescent="0.35">
      <c r="B637">
        <v>2024</v>
      </c>
      <c r="C637" t="s">
        <v>567</v>
      </c>
      <c r="D637" t="s">
        <v>538</v>
      </c>
      <c r="E637"/>
      <c r="F637"/>
      <c r="G637" s="44">
        <v>45657</v>
      </c>
      <c r="H637" s="63">
        <v>1</v>
      </c>
      <c r="I637" t="s">
        <v>66</v>
      </c>
      <c r="J637" t="s">
        <v>480</v>
      </c>
      <c r="K637" t="s">
        <v>31</v>
      </c>
    </row>
    <row r="638" spans="2:11" ht="14.5" x14ac:dyDescent="0.35">
      <c r="B638">
        <v>2024</v>
      </c>
      <c r="C638" t="s">
        <v>567</v>
      </c>
      <c r="D638" t="s">
        <v>477</v>
      </c>
      <c r="E638"/>
      <c r="F638"/>
      <c r="G638" s="44">
        <v>45657</v>
      </c>
      <c r="H638" s="63">
        <v>1</v>
      </c>
      <c r="I638" t="s">
        <v>66</v>
      </c>
      <c r="J638" t="s">
        <v>480</v>
      </c>
      <c r="K638" t="s">
        <v>31</v>
      </c>
    </row>
    <row r="639" spans="2:11" ht="14.5" x14ac:dyDescent="0.35">
      <c r="B639">
        <v>2024</v>
      </c>
      <c r="C639" t="s">
        <v>567</v>
      </c>
      <c r="D639" t="s">
        <v>479</v>
      </c>
      <c r="E639"/>
      <c r="F639"/>
      <c r="G639" s="44">
        <v>45657</v>
      </c>
      <c r="H639" s="63">
        <v>1</v>
      </c>
      <c r="I639" t="s">
        <v>66</v>
      </c>
      <c r="J639" t="s">
        <v>480</v>
      </c>
      <c r="K639" t="s">
        <v>720</v>
      </c>
    </row>
    <row r="640" spans="2:11" ht="14.5" x14ac:dyDescent="0.35">
      <c r="B640">
        <v>2024</v>
      </c>
      <c r="C640" t="s">
        <v>567</v>
      </c>
      <c r="D640" t="s">
        <v>483</v>
      </c>
      <c r="E640"/>
      <c r="F640"/>
      <c r="G640" s="44">
        <v>45657</v>
      </c>
      <c r="H640" s="63">
        <v>1</v>
      </c>
      <c r="I640" t="s">
        <v>66</v>
      </c>
      <c r="J640" t="s">
        <v>480</v>
      </c>
      <c r="K640" t="s">
        <v>31</v>
      </c>
    </row>
    <row r="641" spans="2:11" ht="14.5" x14ac:dyDescent="0.35">
      <c r="B641">
        <v>2024</v>
      </c>
      <c r="C641" t="s">
        <v>567</v>
      </c>
      <c r="D641" t="s">
        <v>460</v>
      </c>
      <c r="E641"/>
      <c r="F641"/>
      <c r="G641" s="44">
        <v>45657</v>
      </c>
      <c r="H641" s="63">
        <v>1</v>
      </c>
      <c r="I641" t="s">
        <v>66</v>
      </c>
      <c r="J641" t="s">
        <v>480</v>
      </c>
      <c r="K641" t="s">
        <v>493</v>
      </c>
    </row>
    <row r="642" spans="2:11" ht="14.5" x14ac:dyDescent="0.35">
      <c r="B642">
        <v>2024</v>
      </c>
      <c r="C642" t="s">
        <v>567</v>
      </c>
      <c r="D642" t="s">
        <v>491</v>
      </c>
      <c r="E642"/>
      <c r="F642"/>
      <c r="G642" s="44">
        <v>45657</v>
      </c>
      <c r="H642" s="63">
        <v>1</v>
      </c>
      <c r="I642" t="s">
        <v>66</v>
      </c>
      <c r="J642" t="s">
        <v>480</v>
      </c>
      <c r="K642" t="s">
        <v>31</v>
      </c>
    </row>
    <row r="643" spans="2:11" ht="14.5" x14ac:dyDescent="0.35">
      <c r="B643">
        <v>2024</v>
      </c>
      <c r="C643" t="s">
        <v>567</v>
      </c>
      <c r="D643" t="s">
        <v>492</v>
      </c>
      <c r="E643"/>
      <c r="F643"/>
      <c r="G643" s="44">
        <v>45657</v>
      </c>
      <c r="H643" s="63">
        <v>1</v>
      </c>
      <c r="I643" t="s">
        <v>66</v>
      </c>
      <c r="J643" t="s">
        <v>480</v>
      </c>
      <c r="K643" t="s">
        <v>31</v>
      </c>
    </row>
    <row r="644" spans="2:11" ht="14.5" x14ac:dyDescent="0.35">
      <c r="B644">
        <v>2024</v>
      </c>
      <c r="C644" t="s">
        <v>567</v>
      </c>
      <c r="D644" t="s">
        <v>787</v>
      </c>
      <c r="E644"/>
      <c r="F644"/>
      <c r="G644" s="44">
        <v>45657</v>
      </c>
      <c r="H644" s="63">
        <v>1</v>
      </c>
      <c r="I644" t="s">
        <v>66</v>
      </c>
      <c r="J644" t="s">
        <v>480</v>
      </c>
      <c r="K644" t="s">
        <v>788</v>
      </c>
    </row>
    <row r="645" spans="2:11" ht="14.5" x14ac:dyDescent="0.35">
      <c r="B645">
        <v>2024</v>
      </c>
      <c r="C645" t="s">
        <v>567</v>
      </c>
      <c r="D645" t="s">
        <v>461</v>
      </c>
      <c r="E645"/>
      <c r="F645"/>
      <c r="G645" s="44">
        <v>45657</v>
      </c>
      <c r="H645" s="63">
        <v>1</v>
      </c>
      <c r="I645" t="s">
        <v>66</v>
      </c>
      <c r="J645" t="s">
        <v>480</v>
      </c>
      <c r="K645" t="s">
        <v>722</v>
      </c>
    </row>
    <row r="646" spans="2:11" ht="14.5" x14ac:dyDescent="0.35">
      <c r="B646">
        <v>2024</v>
      </c>
      <c r="C646" t="s">
        <v>531</v>
      </c>
      <c r="D646" t="s">
        <v>538</v>
      </c>
      <c r="E646"/>
      <c r="F646"/>
      <c r="G646" s="44">
        <v>45657</v>
      </c>
      <c r="H646" s="63">
        <v>0</v>
      </c>
      <c r="I646" t="s">
        <v>48</v>
      </c>
      <c r="J646" t="s">
        <v>458</v>
      </c>
      <c r="K646" t="s">
        <v>31</v>
      </c>
    </row>
    <row r="647" spans="2:11" ht="14.5" x14ac:dyDescent="0.35">
      <c r="B647">
        <v>2024</v>
      </c>
      <c r="C647" t="s">
        <v>531</v>
      </c>
      <c r="D647" t="s">
        <v>477</v>
      </c>
      <c r="E647"/>
      <c r="F647"/>
      <c r="G647" s="44">
        <v>45657</v>
      </c>
      <c r="H647" s="63">
        <v>184683</v>
      </c>
      <c r="I647" t="s">
        <v>48</v>
      </c>
      <c r="J647" t="s">
        <v>480</v>
      </c>
      <c r="K647" t="s">
        <v>31</v>
      </c>
    </row>
    <row r="648" spans="2:11" ht="14.5" x14ac:dyDescent="0.35">
      <c r="B648">
        <v>2024</v>
      </c>
      <c r="C648" t="s">
        <v>531</v>
      </c>
      <c r="D648" t="s">
        <v>479</v>
      </c>
      <c r="E648"/>
      <c r="F648"/>
      <c r="G648" s="44">
        <v>45657</v>
      </c>
      <c r="H648" s="63">
        <v>1406582</v>
      </c>
      <c r="I648" t="s">
        <v>48</v>
      </c>
      <c r="J648" t="s">
        <v>469</v>
      </c>
      <c r="K648" t="s">
        <v>31</v>
      </c>
    </row>
    <row r="649" spans="2:11" ht="14.5" x14ac:dyDescent="0.35">
      <c r="B649">
        <v>2024</v>
      </c>
      <c r="C649" t="s">
        <v>531</v>
      </c>
      <c r="D649" t="s">
        <v>483</v>
      </c>
      <c r="E649"/>
      <c r="F649"/>
      <c r="G649" s="44">
        <v>45657</v>
      </c>
      <c r="H649" s="63">
        <v>672590</v>
      </c>
      <c r="I649" t="s">
        <v>48</v>
      </c>
      <c r="J649" t="s">
        <v>458</v>
      </c>
      <c r="K649" t="s">
        <v>31</v>
      </c>
    </row>
    <row r="650" spans="2:11" ht="14.5" x14ac:dyDescent="0.35">
      <c r="B650">
        <v>2024</v>
      </c>
      <c r="C650" t="s">
        <v>531</v>
      </c>
      <c r="D650" t="s">
        <v>460</v>
      </c>
      <c r="E650" t="s">
        <v>490</v>
      </c>
      <c r="F650"/>
      <c r="G650" s="44">
        <v>45657</v>
      </c>
      <c r="H650" s="63">
        <v>179898</v>
      </c>
      <c r="I650" t="s">
        <v>48</v>
      </c>
      <c r="J650" t="s">
        <v>458</v>
      </c>
      <c r="K650" t="s">
        <v>31</v>
      </c>
    </row>
    <row r="651" spans="2:11" ht="14.5" x14ac:dyDescent="0.35">
      <c r="B651">
        <v>2024</v>
      </c>
      <c r="C651" t="s">
        <v>531</v>
      </c>
      <c r="D651" t="s">
        <v>491</v>
      </c>
      <c r="E651"/>
      <c r="F651"/>
      <c r="G651" s="44">
        <v>45657</v>
      </c>
      <c r="H651" s="63">
        <v>143756</v>
      </c>
      <c r="I651" t="s">
        <v>48</v>
      </c>
      <c r="J651" t="s">
        <v>458</v>
      </c>
      <c r="K651" t="s">
        <v>31</v>
      </c>
    </row>
    <row r="652" spans="2:11" ht="14.5" x14ac:dyDescent="0.35">
      <c r="B652">
        <v>2024</v>
      </c>
      <c r="C652" t="s">
        <v>531</v>
      </c>
      <c r="D652" t="s">
        <v>492</v>
      </c>
      <c r="E652"/>
      <c r="F652"/>
      <c r="G652" s="44">
        <v>45657</v>
      </c>
      <c r="H652" s="63">
        <v>216522</v>
      </c>
      <c r="I652" t="s">
        <v>48</v>
      </c>
      <c r="J652" t="s">
        <v>480</v>
      </c>
      <c r="K652" t="s">
        <v>31</v>
      </c>
    </row>
    <row r="653" spans="2:11" ht="14.5" x14ac:dyDescent="0.35">
      <c r="B653">
        <v>2024</v>
      </c>
      <c r="C653" t="s">
        <v>531</v>
      </c>
      <c r="D653" t="s">
        <v>461</v>
      </c>
      <c r="E653"/>
      <c r="F653"/>
      <c r="G653" s="44">
        <v>45657</v>
      </c>
      <c r="H653" s="63">
        <v>2944941</v>
      </c>
      <c r="I653" t="s">
        <v>48</v>
      </c>
      <c r="J653" t="s">
        <v>469</v>
      </c>
      <c r="K653" t="s">
        <v>31</v>
      </c>
    </row>
    <row r="654" spans="2:11" ht="14.5" x14ac:dyDescent="0.35">
      <c r="B654">
        <v>2024</v>
      </c>
      <c r="C654" t="s">
        <v>547</v>
      </c>
      <c r="D654" t="s">
        <v>349</v>
      </c>
      <c r="E654"/>
      <c r="F654"/>
      <c r="G654" s="44">
        <v>45657</v>
      </c>
      <c r="H654" s="63">
        <v>8</v>
      </c>
      <c r="I654" t="s">
        <v>361</v>
      </c>
      <c r="J654" t="s">
        <v>469</v>
      </c>
      <c r="K654" t="s">
        <v>548</v>
      </c>
    </row>
    <row r="655" spans="2:11" ht="14.5" x14ac:dyDescent="0.35">
      <c r="B655">
        <v>2024</v>
      </c>
      <c r="C655" t="s">
        <v>544</v>
      </c>
      <c r="D655" t="s">
        <v>349</v>
      </c>
      <c r="E655"/>
      <c r="F655"/>
      <c r="G655" s="44">
        <v>45657</v>
      </c>
      <c r="H655" s="63">
        <v>366</v>
      </c>
      <c r="I655" t="s">
        <v>361</v>
      </c>
      <c r="J655" t="s">
        <v>469</v>
      </c>
      <c r="K655" t="s">
        <v>31</v>
      </c>
    </row>
    <row r="656" spans="2:11" ht="14.5" x14ac:dyDescent="0.35">
      <c r="B656">
        <v>2024</v>
      </c>
      <c r="C656" t="s">
        <v>545</v>
      </c>
      <c r="D656" t="s">
        <v>349</v>
      </c>
      <c r="E656"/>
      <c r="F656"/>
      <c r="G656" s="44">
        <v>45657</v>
      </c>
      <c r="H656" s="63">
        <v>1526</v>
      </c>
      <c r="I656" t="s">
        <v>48</v>
      </c>
      <c r="J656" t="s">
        <v>469</v>
      </c>
      <c r="K656" t="s">
        <v>31</v>
      </c>
    </row>
    <row r="657" spans="2:11" ht="14.5" x14ac:dyDescent="0.35">
      <c r="B657">
        <v>2024</v>
      </c>
      <c r="C657" t="s">
        <v>509</v>
      </c>
      <c r="D657" t="s">
        <v>477</v>
      </c>
      <c r="E657"/>
      <c r="F657" t="s">
        <v>476</v>
      </c>
      <c r="G657" s="44">
        <v>45291</v>
      </c>
      <c r="H657" s="63">
        <v>0</v>
      </c>
      <c r="I657" t="s">
        <v>36</v>
      </c>
      <c r="J657" t="s">
        <v>480</v>
      </c>
      <c r="K657" t="s">
        <v>31</v>
      </c>
    </row>
    <row r="658" spans="2:11" ht="14.5" x14ac:dyDescent="0.35">
      <c r="B658">
        <v>2024</v>
      </c>
      <c r="C658" t="s">
        <v>509</v>
      </c>
      <c r="D658" t="s">
        <v>477</v>
      </c>
      <c r="E658"/>
      <c r="F658" t="s">
        <v>563</v>
      </c>
      <c r="G658" s="44">
        <v>45291</v>
      </c>
      <c r="H658" s="63">
        <v>0</v>
      </c>
      <c r="I658" t="s">
        <v>36</v>
      </c>
      <c r="J658" t="s">
        <v>480</v>
      </c>
      <c r="K658" t="s">
        <v>31</v>
      </c>
    </row>
    <row r="659" spans="2:11" ht="14.5" x14ac:dyDescent="0.35">
      <c r="B659">
        <v>2024</v>
      </c>
      <c r="C659" t="s">
        <v>509</v>
      </c>
      <c r="D659" t="s">
        <v>479</v>
      </c>
      <c r="E659"/>
      <c r="F659" t="s">
        <v>481</v>
      </c>
      <c r="G659" s="44">
        <v>45291</v>
      </c>
      <c r="H659" s="63">
        <v>0</v>
      </c>
      <c r="I659" t="s">
        <v>36</v>
      </c>
      <c r="J659" t="s">
        <v>480</v>
      </c>
      <c r="K659" t="s">
        <v>31</v>
      </c>
    </row>
    <row r="660" spans="2:11" ht="14.5" x14ac:dyDescent="0.35">
      <c r="B660">
        <v>2024</v>
      </c>
      <c r="C660" t="s">
        <v>509</v>
      </c>
      <c r="D660" t="s">
        <v>479</v>
      </c>
      <c r="E660"/>
      <c r="F660" t="s">
        <v>478</v>
      </c>
      <c r="G660" s="44">
        <v>45291</v>
      </c>
      <c r="H660" s="63">
        <v>0</v>
      </c>
      <c r="I660" t="s">
        <v>36</v>
      </c>
      <c r="J660" t="s">
        <v>480</v>
      </c>
      <c r="K660" t="s">
        <v>31</v>
      </c>
    </row>
    <row r="661" spans="2:11" ht="14.5" x14ac:dyDescent="0.35">
      <c r="B661">
        <v>2024</v>
      </c>
      <c r="C661" t="s">
        <v>509</v>
      </c>
      <c r="D661" t="s">
        <v>483</v>
      </c>
      <c r="E661"/>
      <c r="F661" t="s">
        <v>484</v>
      </c>
      <c r="G661" s="44">
        <v>45291</v>
      </c>
      <c r="H661" s="63">
        <v>0</v>
      </c>
      <c r="I661" t="s">
        <v>36</v>
      </c>
      <c r="J661" t="s">
        <v>480</v>
      </c>
      <c r="K661" t="s">
        <v>31</v>
      </c>
    </row>
    <row r="662" spans="2:11" ht="14.5" x14ac:dyDescent="0.35">
      <c r="B662">
        <v>2024</v>
      </c>
      <c r="C662" t="s">
        <v>509</v>
      </c>
      <c r="D662" t="s">
        <v>483</v>
      </c>
      <c r="E662"/>
      <c r="F662" t="s">
        <v>485</v>
      </c>
      <c r="G662" s="44">
        <v>45291</v>
      </c>
      <c r="H662" s="63">
        <v>0</v>
      </c>
      <c r="I662" t="s">
        <v>36</v>
      </c>
      <c r="J662" t="s">
        <v>480</v>
      </c>
      <c r="K662" t="s">
        <v>31</v>
      </c>
    </row>
    <row r="663" spans="2:11" ht="14.5" x14ac:dyDescent="0.35">
      <c r="B663">
        <v>2024</v>
      </c>
      <c r="C663" t="s">
        <v>509</v>
      </c>
      <c r="D663" t="s">
        <v>483</v>
      </c>
      <c r="E663"/>
      <c r="F663" t="s">
        <v>482</v>
      </c>
      <c r="G663" s="44">
        <v>45291</v>
      </c>
      <c r="H663" s="63">
        <v>0</v>
      </c>
      <c r="I663" t="s">
        <v>36</v>
      </c>
      <c r="J663" t="s">
        <v>480</v>
      </c>
      <c r="K663" t="s">
        <v>31</v>
      </c>
    </row>
    <row r="664" spans="2:11" ht="14.5" x14ac:dyDescent="0.35">
      <c r="B664">
        <v>2024</v>
      </c>
      <c r="C664" t="s">
        <v>509</v>
      </c>
      <c r="D664" t="s">
        <v>483</v>
      </c>
      <c r="E664"/>
      <c r="F664" t="s">
        <v>486</v>
      </c>
      <c r="G664" s="44">
        <v>45291</v>
      </c>
      <c r="H664" s="63">
        <v>0</v>
      </c>
      <c r="I664" t="s">
        <v>36</v>
      </c>
      <c r="J664" t="s">
        <v>480</v>
      </c>
      <c r="K664" t="s">
        <v>31</v>
      </c>
    </row>
    <row r="665" spans="2:11" ht="14.5" x14ac:dyDescent="0.35">
      <c r="B665">
        <v>2024</v>
      </c>
      <c r="C665" t="s">
        <v>509</v>
      </c>
      <c r="D665" t="s">
        <v>460</v>
      </c>
      <c r="E665"/>
      <c r="F665" t="s">
        <v>489</v>
      </c>
      <c r="G665" s="44">
        <v>45291</v>
      </c>
      <c r="H665" s="63">
        <v>0</v>
      </c>
      <c r="I665" t="s">
        <v>36</v>
      </c>
      <c r="J665" t="s">
        <v>480</v>
      </c>
      <c r="K665" t="s">
        <v>31</v>
      </c>
    </row>
    <row r="666" spans="2:11" ht="14.5" x14ac:dyDescent="0.35">
      <c r="B666">
        <v>2024</v>
      </c>
      <c r="C666" t="s">
        <v>509</v>
      </c>
      <c r="D666" t="s">
        <v>491</v>
      </c>
      <c r="E666"/>
      <c r="F666" t="s">
        <v>561</v>
      </c>
      <c r="G666" s="44">
        <v>45291</v>
      </c>
      <c r="H666" s="63">
        <v>0</v>
      </c>
      <c r="I666" t="s">
        <v>36</v>
      </c>
      <c r="J666" t="s">
        <v>480</v>
      </c>
      <c r="K666" t="s">
        <v>31</v>
      </c>
    </row>
    <row r="667" spans="2:11" ht="14.5" x14ac:dyDescent="0.35">
      <c r="B667">
        <v>2024</v>
      </c>
      <c r="C667" t="s">
        <v>509</v>
      </c>
      <c r="D667" t="s">
        <v>492</v>
      </c>
      <c r="E667"/>
      <c r="F667" t="s">
        <v>562</v>
      </c>
      <c r="G667" s="44">
        <v>45291</v>
      </c>
      <c r="H667" s="63">
        <v>0</v>
      </c>
      <c r="I667" t="s">
        <v>36</v>
      </c>
      <c r="J667" t="s">
        <v>480</v>
      </c>
      <c r="K667" t="s">
        <v>31</v>
      </c>
    </row>
    <row r="668" spans="2:11" ht="14.5" x14ac:dyDescent="0.35">
      <c r="B668">
        <v>2024</v>
      </c>
      <c r="C668" t="s">
        <v>509</v>
      </c>
      <c r="D668" t="s">
        <v>461</v>
      </c>
      <c r="E668"/>
      <c r="F668" t="s">
        <v>488</v>
      </c>
      <c r="G668" s="44">
        <v>45291</v>
      </c>
      <c r="H668" s="63">
        <v>0</v>
      </c>
      <c r="I668" t="s">
        <v>36</v>
      </c>
      <c r="J668" t="s">
        <v>480</v>
      </c>
      <c r="K668" t="s">
        <v>31</v>
      </c>
    </row>
    <row r="669" spans="2:11" ht="14.5" x14ac:dyDescent="0.35">
      <c r="B669">
        <v>2024</v>
      </c>
      <c r="C669" t="s">
        <v>509</v>
      </c>
      <c r="D669" t="s">
        <v>461</v>
      </c>
      <c r="E669"/>
      <c r="F669" t="s">
        <v>487</v>
      </c>
      <c r="G669" s="44">
        <v>45291</v>
      </c>
      <c r="H669" s="63">
        <v>0</v>
      </c>
      <c r="I669" t="s">
        <v>36</v>
      </c>
      <c r="J669" t="s">
        <v>480</v>
      </c>
      <c r="K669" t="s">
        <v>31</v>
      </c>
    </row>
    <row r="670" spans="2:11" ht="14.5" x14ac:dyDescent="0.35">
      <c r="B670">
        <v>2024</v>
      </c>
      <c r="C670" t="s">
        <v>510</v>
      </c>
      <c r="D670" t="s">
        <v>477</v>
      </c>
      <c r="E670"/>
      <c r="F670" t="s">
        <v>476</v>
      </c>
      <c r="G670" s="44">
        <v>45291</v>
      </c>
      <c r="H670" s="63">
        <v>0</v>
      </c>
      <c r="I670" t="s">
        <v>36</v>
      </c>
      <c r="J670" t="s">
        <v>480</v>
      </c>
      <c r="K670" t="s">
        <v>31</v>
      </c>
    </row>
    <row r="671" spans="2:11" ht="14.5" x14ac:dyDescent="0.35">
      <c r="B671">
        <v>2024</v>
      </c>
      <c r="C671" t="s">
        <v>510</v>
      </c>
      <c r="D671" t="s">
        <v>477</v>
      </c>
      <c r="E671"/>
      <c r="F671" t="s">
        <v>563</v>
      </c>
      <c r="G671" s="44">
        <v>45291</v>
      </c>
      <c r="H671" s="63">
        <v>0</v>
      </c>
      <c r="I671" t="s">
        <v>36</v>
      </c>
      <c r="J671" t="s">
        <v>480</v>
      </c>
      <c r="K671" t="s">
        <v>31</v>
      </c>
    </row>
    <row r="672" spans="2:11" ht="14.5" x14ac:dyDescent="0.35">
      <c r="B672">
        <v>2024</v>
      </c>
      <c r="C672" t="s">
        <v>510</v>
      </c>
      <c r="D672" t="s">
        <v>479</v>
      </c>
      <c r="E672"/>
      <c r="F672" t="s">
        <v>481</v>
      </c>
      <c r="G672" s="44">
        <v>45291</v>
      </c>
      <c r="H672" s="63">
        <v>0</v>
      </c>
      <c r="I672" t="s">
        <v>36</v>
      </c>
      <c r="J672" t="s">
        <v>480</v>
      </c>
      <c r="K672" t="s">
        <v>31</v>
      </c>
    </row>
    <row r="673" spans="2:11" ht="14.5" x14ac:dyDescent="0.35">
      <c r="B673">
        <v>2024</v>
      </c>
      <c r="C673" t="s">
        <v>510</v>
      </c>
      <c r="D673" t="s">
        <v>479</v>
      </c>
      <c r="E673"/>
      <c r="F673" t="s">
        <v>478</v>
      </c>
      <c r="G673" s="44">
        <v>45291</v>
      </c>
      <c r="H673" s="63">
        <v>0</v>
      </c>
      <c r="I673" t="s">
        <v>36</v>
      </c>
      <c r="J673" t="s">
        <v>480</v>
      </c>
      <c r="K673" t="s">
        <v>31</v>
      </c>
    </row>
    <row r="674" spans="2:11" ht="14.5" x14ac:dyDescent="0.35">
      <c r="B674">
        <v>2024</v>
      </c>
      <c r="C674" t="s">
        <v>510</v>
      </c>
      <c r="D674" t="s">
        <v>483</v>
      </c>
      <c r="E674"/>
      <c r="F674" t="s">
        <v>484</v>
      </c>
      <c r="G674" s="44">
        <v>45291</v>
      </c>
      <c r="H674" s="63">
        <v>0</v>
      </c>
      <c r="I674" t="s">
        <v>36</v>
      </c>
      <c r="J674" t="s">
        <v>480</v>
      </c>
      <c r="K674" t="s">
        <v>31</v>
      </c>
    </row>
    <row r="675" spans="2:11" ht="14.5" x14ac:dyDescent="0.35">
      <c r="B675">
        <v>2024</v>
      </c>
      <c r="C675" t="s">
        <v>510</v>
      </c>
      <c r="D675" t="s">
        <v>483</v>
      </c>
      <c r="E675"/>
      <c r="F675" t="s">
        <v>485</v>
      </c>
      <c r="G675" s="44">
        <v>45291</v>
      </c>
      <c r="H675" s="63">
        <v>0</v>
      </c>
      <c r="I675" t="s">
        <v>36</v>
      </c>
      <c r="J675" t="s">
        <v>480</v>
      </c>
      <c r="K675" t="s">
        <v>31</v>
      </c>
    </row>
    <row r="676" spans="2:11" ht="14.5" x14ac:dyDescent="0.35">
      <c r="B676">
        <v>2024</v>
      </c>
      <c r="C676" t="s">
        <v>510</v>
      </c>
      <c r="D676" t="s">
        <v>483</v>
      </c>
      <c r="E676"/>
      <c r="F676" t="s">
        <v>482</v>
      </c>
      <c r="G676" s="44">
        <v>45291</v>
      </c>
      <c r="H676" s="63">
        <v>0</v>
      </c>
      <c r="I676" t="s">
        <v>36</v>
      </c>
      <c r="J676" t="s">
        <v>480</v>
      </c>
      <c r="K676" t="s">
        <v>31</v>
      </c>
    </row>
    <row r="677" spans="2:11" ht="14.5" x14ac:dyDescent="0.35">
      <c r="B677">
        <v>2024</v>
      </c>
      <c r="C677" t="s">
        <v>510</v>
      </c>
      <c r="D677" t="s">
        <v>483</v>
      </c>
      <c r="E677"/>
      <c r="F677" t="s">
        <v>486</v>
      </c>
      <c r="G677" s="44">
        <v>45291</v>
      </c>
      <c r="H677" s="63">
        <v>0</v>
      </c>
      <c r="I677" t="s">
        <v>36</v>
      </c>
      <c r="J677" t="s">
        <v>480</v>
      </c>
      <c r="K677" t="s">
        <v>31</v>
      </c>
    </row>
    <row r="678" spans="2:11" ht="14.5" x14ac:dyDescent="0.35">
      <c r="B678">
        <v>2024</v>
      </c>
      <c r="C678" t="s">
        <v>510</v>
      </c>
      <c r="D678" t="s">
        <v>460</v>
      </c>
      <c r="E678"/>
      <c r="F678" t="s">
        <v>489</v>
      </c>
      <c r="G678" s="44">
        <v>45291</v>
      </c>
      <c r="H678" s="63">
        <v>0</v>
      </c>
      <c r="I678" t="s">
        <v>36</v>
      </c>
      <c r="J678" t="s">
        <v>480</v>
      </c>
      <c r="K678" t="s">
        <v>31</v>
      </c>
    </row>
    <row r="679" spans="2:11" ht="14.5" x14ac:dyDescent="0.35">
      <c r="B679">
        <v>2024</v>
      </c>
      <c r="C679" t="s">
        <v>510</v>
      </c>
      <c r="D679" t="s">
        <v>491</v>
      </c>
      <c r="E679"/>
      <c r="F679" t="s">
        <v>561</v>
      </c>
      <c r="G679" s="44">
        <v>45291</v>
      </c>
      <c r="H679" s="63">
        <v>0</v>
      </c>
      <c r="I679" t="s">
        <v>36</v>
      </c>
      <c r="J679" t="s">
        <v>480</v>
      </c>
      <c r="K679" t="s">
        <v>31</v>
      </c>
    </row>
    <row r="680" spans="2:11" ht="14.5" x14ac:dyDescent="0.35">
      <c r="B680">
        <v>2024</v>
      </c>
      <c r="C680" t="s">
        <v>510</v>
      </c>
      <c r="D680" t="s">
        <v>492</v>
      </c>
      <c r="E680"/>
      <c r="F680" t="s">
        <v>562</v>
      </c>
      <c r="G680" s="44">
        <v>45291</v>
      </c>
      <c r="H680" s="63">
        <v>0</v>
      </c>
      <c r="I680" t="s">
        <v>36</v>
      </c>
      <c r="J680" t="s">
        <v>480</v>
      </c>
      <c r="K680" t="s">
        <v>31</v>
      </c>
    </row>
    <row r="681" spans="2:11" ht="14.5" x14ac:dyDescent="0.35">
      <c r="B681">
        <v>2024</v>
      </c>
      <c r="C681" t="s">
        <v>510</v>
      </c>
      <c r="D681" t="s">
        <v>461</v>
      </c>
      <c r="E681"/>
      <c r="F681" t="s">
        <v>488</v>
      </c>
      <c r="G681" s="44">
        <v>45291</v>
      </c>
      <c r="H681" s="63">
        <v>0</v>
      </c>
      <c r="I681" t="s">
        <v>36</v>
      </c>
      <c r="J681" t="s">
        <v>480</v>
      </c>
      <c r="K681" t="s">
        <v>31</v>
      </c>
    </row>
    <row r="682" spans="2:11" ht="14.5" x14ac:dyDescent="0.35">
      <c r="B682">
        <v>2024</v>
      </c>
      <c r="C682" t="s">
        <v>510</v>
      </c>
      <c r="D682" t="s">
        <v>461</v>
      </c>
      <c r="E682"/>
      <c r="F682" t="s">
        <v>487</v>
      </c>
      <c r="G682" s="44">
        <v>45291</v>
      </c>
      <c r="H682" s="63">
        <v>0</v>
      </c>
      <c r="I682" t="s">
        <v>36</v>
      </c>
      <c r="J682" t="s">
        <v>480</v>
      </c>
      <c r="K682" t="s">
        <v>31</v>
      </c>
    </row>
    <row r="683" spans="2:11" ht="14.5" x14ac:dyDescent="0.35">
      <c r="B683">
        <v>2024</v>
      </c>
      <c r="C683" t="s">
        <v>511</v>
      </c>
      <c r="D683" t="s">
        <v>477</v>
      </c>
      <c r="E683"/>
      <c r="F683" t="s">
        <v>476</v>
      </c>
      <c r="G683" s="44">
        <v>45291</v>
      </c>
      <c r="H683" s="63">
        <v>0</v>
      </c>
      <c r="I683" t="s">
        <v>36</v>
      </c>
      <c r="J683" t="s">
        <v>480</v>
      </c>
      <c r="K683" t="s">
        <v>31</v>
      </c>
    </row>
    <row r="684" spans="2:11" ht="14.5" x14ac:dyDescent="0.35">
      <c r="B684">
        <v>2024</v>
      </c>
      <c r="C684" t="s">
        <v>511</v>
      </c>
      <c r="D684" t="s">
        <v>477</v>
      </c>
      <c r="E684"/>
      <c r="F684" t="s">
        <v>563</v>
      </c>
      <c r="G684" s="44">
        <v>45291</v>
      </c>
      <c r="H684" s="63">
        <v>0</v>
      </c>
      <c r="I684" t="s">
        <v>36</v>
      </c>
      <c r="J684" t="s">
        <v>480</v>
      </c>
      <c r="K684" t="s">
        <v>31</v>
      </c>
    </row>
    <row r="685" spans="2:11" ht="14.5" x14ac:dyDescent="0.35">
      <c r="B685">
        <v>2024</v>
      </c>
      <c r="C685" t="s">
        <v>511</v>
      </c>
      <c r="D685" t="s">
        <v>479</v>
      </c>
      <c r="E685"/>
      <c r="F685" t="s">
        <v>481</v>
      </c>
      <c r="G685" s="44">
        <v>45291</v>
      </c>
      <c r="H685" s="63">
        <v>0</v>
      </c>
      <c r="I685" t="s">
        <v>36</v>
      </c>
      <c r="J685" t="s">
        <v>480</v>
      </c>
      <c r="K685" t="s">
        <v>31</v>
      </c>
    </row>
    <row r="686" spans="2:11" ht="14.5" x14ac:dyDescent="0.35">
      <c r="B686">
        <v>2024</v>
      </c>
      <c r="C686" t="s">
        <v>511</v>
      </c>
      <c r="D686" t="s">
        <v>479</v>
      </c>
      <c r="E686"/>
      <c r="F686" t="s">
        <v>478</v>
      </c>
      <c r="G686" s="44">
        <v>45291</v>
      </c>
      <c r="H686" s="63">
        <v>0</v>
      </c>
      <c r="I686" t="s">
        <v>36</v>
      </c>
      <c r="J686" t="s">
        <v>480</v>
      </c>
      <c r="K686" t="s">
        <v>31</v>
      </c>
    </row>
    <row r="687" spans="2:11" ht="14.5" x14ac:dyDescent="0.35">
      <c r="B687">
        <v>2024</v>
      </c>
      <c r="C687" t="s">
        <v>511</v>
      </c>
      <c r="D687" t="s">
        <v>483</v>
      </c>
      <c r="E687"/>
      <c r="F687" t="s">
        <v>484</v>
      </c>
      <c r="G687" s="44">
        <v>45291</v>
      </c>
      <c r="H687" s="63">
        <v>0</v>
      </c>
      <c r="I687" t="s">
        <v>36</v>
      </c>
      <c r="J687" t="s">
        <v>480</v>
      </c>
      <c r="K687" t="s">
        <v>31</v>
      </c>
    </row>
    <row r="688" spans="2:11" ht="14.5" x14ac:dyDescent="0.35">
      <c r="B688">
        <v>2024</v>
      </c>
      <c r="C688" t="s">
        <v>511</v>
      </c>
      <c r="D688" t="s">
        <v>483</v>
      </c>
      <c r="E688"/>
      <c r="F688" t="s">
        <v>485</v>
      </c>
      <c r="G688" s="44">
        <v>45291</v>
      </c>
      <c r="H688" s="63">
        <v>0</v>
      </c>
      <c r="I688" t="s">
        <v>36</v>
      </c>
      <c r="J688" t="s">
        <v>480</v>
      </c>
      <c r="K688" t="s">
        <v>31</v>
      </c>
    </row>
    <row r="689" spans="2:11" ht="14.5" x14ac:dyDescent="0.35">
      <c r="B689">
        <v>2024</v>
      </c>
      <c r="C689" t="s">
        <v>511</v>
      </c>
      <c r="D689" t="s">
        <v>483</v>
      </c>
      <c r="E689"/>
      <c r="F689" t="s">
        <v>482</v>
      </c>
      <c r="G689" s="44">
        <v>45291</v>
      </c>
      <c r="H689" s="63">
        <v>0</v>
      </c>
      <c r="I689" t="s">
        <v>36</v>
      </c>
      <c r="J689" t="s">
        <v>480</v>
      </c>
      <c r="K689" t="s">
        <v>31</v>
      </c>
    </row>
    <row r="690" spans="2:11" ht="14.5" x14ac:dyDescent="0.35">
      <c r="B690">
        <v>2024</v>
      </c>
      <c r="C690" t="s">
        <v>511</v>
      </c>
      <c r="D690" t="s">
        <v>483</v>
      </c>
      <c r="E690"/>
      <c r="F690" t="s">
        <v>486</v>
      </c>
      <c r="G690" s="44">
        <v>45291</v>
      </c>
      <c r="H690" s="63">
        <v>0</v>
      </c>
      <c r="I690" t="s">
        <v>36</v>
      </c>
      <c r="J690" t="s">
        <v>480</v>
      </c>
      <c r="K690" t="s">
        <v>31</v>
      </c>
    </row>
    <row r="691" spans="2:11" ht="14.5" x14ac:dyDescent="0.35">
      <c r="B691">
        <v>2024</v>
      </c>
      <c r="C691" t="s">
        <v>511</v>
      </c>
      <c r="D691" t="s">
        <v>460</v>
      </c>
      <c r="E691"/>
      <c r="F691" t="s">
        <v>489</v>
      </c>
      <c r="G691" s="44">
        <v>45291</v>
      </c>
      <c r="H691" s="63">
        <v>0</v>
      </c>
      <c r="I691" t="s">
        <v>36</v>
      </c>
      <c r="J691" t="s">
        <v>480</v>
      </c>
      <c r="K691" t="s">
        <v>31</v>
      </c>
    </row>
    <row r="692" spans="2:11" ht="14.5" x14ac:dyDescent="0.35">
      <c r="B692">
        <v>2024</v>
      </c>
      <c r="C692" t="s">
        <v>511</v>
      </c>
      <c r="D692" t="s">
        <v>491</v>
      </c>
      <c r="E692"/>
      <c r="F692" t="s">
        <v>561</v>
      </c>
      <c r="G692" s="44">
        <v>45291</v>
      </c>
      <c r="H692" s="63">
        <v>0</v>
      </c>
      <c r="I692" t="s">
        <v>36</v>
      </c>
      <c r="J692" t="s">
        <v>480</v>
      </c>
      <c r="K692" t="s">
        <v>31</v>
      </c>
    </row>
    <row r="693" spans="2:11" ht="14.5" x14ac:dyDescent="0.35">
      <c r="B693">
        <v>2024</v>
      </c>
      <c r="C693" t="s">
        <v>511</v>
      </c>
      <c r="D693" t="s">
        <v>492</v>
      </c>
      <c r="E693"/>
      <c r="F693" t="s">
        <v>562</v>
      </c>
      <c r="G693" s="44">
        <v>45291</v>
      </c>
      <c r="H693" s="63">
        <v>0</v>
      </c>
      <c r="I693" t="s">
        <v>36</v>
      </c>
      <c r="J693" t="s">
        <v>480</v>
      </c>
      <c r="K693" t="s">
        <v>31</v>
      </c>
    </row>
    <row r="694" spans="2:11" ht="14.5" x14ac:dyDescent="0.35">
      <c r="B694">
        <v>2024</v>
      </c>
      <c r="C694" t="s">
        <v>511</v>
      </c>
      <c r="D694" t="s">
        <v>461</v>
      </c>
      <c r="E694"/>
      <c r="F694" t="s">
        <v>488</v>
      </c>
      <c r="G694" s="44">
        <v>45291</v>
      </c>
      <c r="H694" s="63">
        <v>0</v>
      </c>
      <c r="I694" t="s">
        <v>36</v>
      </c>
      <c r="J694" t="s">
        <v>480</v>
      </c>
      <c r="K694" t="s">
        <v>31</v>
      </c>
    </row>
    <row r="695" spans="2:11" ht="14.5" x14ac:dyDescent="0.35">
      <c r="B695">
        <v>2024</v>
      </c>
      <c r="C695" t="s">
        <v>511</v>
      </c>
      <c r="D695" t="s">
        <v>461</v>
      </c>
      <c r="E695"/>
      <c r="F695" t="s">
        <v>487</v>
      </c>
      <c r="G695" s="44">
        <v>45291</v>
      </c>
      <c r="H695" s="63">
        <v>0</v>
      </c>
      <c r="I695" t="s">
        <v>36</v>
      </c>
      <c r="J695" t="s">
        <v>480</v>
      </c>
      <c r="K695" t="s">
        <v>31</v>
      </c>
    </row>
    <row r="696" spans="2:11" ht="14.5" x14ac:dyDescent="0.35">
      <c r="B696">
        <v>2024</v>
      </c>
      <c r="C696" t="s">
        <v>503</v>
      </c>
      <c r="D696" t="s">
        <v>477</v>
      </c>
      <c r="E696"/>
      <c r="F696" t="s">
        <v>476</v>
      </c>
      <c r="G696" s="44">
        <v>45657</v>
      </c>
      <c r="H696" s="63">
        <v>1</v>
      </c>
      <c r="I696" t="s">
        <v>36</v>
      </c>
      <c r="J696" t="s">
        <v>458</v>
      </c>
      <c r="K696" t="s">
        <v>31</v>
      </c>
    </row>
    <row r="697" spans="2:11" ht="14.5" x14ac:dyDescent="0.35">
      <c r="B697">
        <v>2024</v>
      </c>
      <c r="C697" t="s">
        <v>503</v>
      </c>
      <c r="D697" t="s">
        <v>479</v>
      </c>
      <c r="E697"/>
      <c r="F697" t="s">
        <v>481</v>
      </c>
      <c r="G697" s="44">
        <v>45657</v>
      </c>
      <c r="H697" s="63">
        <v>1</v>
      </c>
      <c r="I697" t="s">
        <v>36</v>
      </c>
      <c r="J697" t="s">
        <v>469</v>
      </c>
      <c r="K697" t="s">
        <v>31</v>
      </c>
    </row>
    <row r="698" spans="2:11" ht="14.5" x14ac:dyDescent="0.35">
      <c r="B698">
        <v>2024</v>
      </c>
      <c r="C698" t="s">
        <v>503</v>
      </c>
      <c r="D698" t="s">
        <v>479</v>
      </c>
      <c r="E698"/>
      <c r="F698" t="s">
        <v>478</v>
      </c>
      <c r="G698" s="44">
        <v>45657</v>
      </c>
      <c r="H698" s="63">
        <v>1</v>
      </c>
      <c r="I698" t="s">
        <v>36</v>
      </c>
      <c r="J698" t="s">
        <v>469</v>
      </c>
      <c r="K698" t="s">
        <v>31</v>
      </c>
    </row>
    <row r="699" spans="2:11" ht="14.5" x14ac:dyDescent="0.35">
      <c r="B699">
        <v>2024</v>
      </c>
      <c r="C699" t="s">
        <v>503</v>
      </c>
      <c r="D699" t="s">
        <v>483</v>
      </c>
      <c r="E699"/>
      <c r="F699" t="s">
        <v>482</v>
      </c>
      <c r="G699" s="44">
        <v>45657</v>
      </c>
      <c r="H699" s="63">
        <v>1</v>
      </c>
      <c r="I699" t="s">
        <v>36</v>
      </c>
      <c r="J699" t="s">
        <v>458</v>
      </c>
      <c r="K699" t="s">
        <v>31</v>
      </c>
    </row>
    <row r="700" spans="2:11" ht="14.5" x14ac:dyDescent="0.35">
      <c r="B700">
        <v>2024</v>
      </c>
      <c r="C700" t="s">
        <v>503</v>
      </c>
      <c r="D700" t="s">
        <v>492</v>
      </c>
      <c r="E700"/>
      <c r="F700" t="s">
        <v>562</v>
      </c>
      <c r="G700" s="44">
        <v>45657</v>
      </c>
      <c r="H700" s="63">
        <v>0</v>
      </c>
      <c r="I700" t="s">
        <v>36</v>
      </c>
      <c r="J700" t="s">
        <v>469</v>
      </c>
      <c r="K700" t="s">
        <v>31</v>
      </c>
    </row>
    <row r="701" spans="2:11" ht="14.5" x14ac:dyDescent="0.35">
      <c r="B701">
        <v>2024</v>
      </c>
      <c r="C701" t="s">
        <v>504</v>
      </c>
      <c r="D701" t="s">
        <v>477</v>
      </c>
      <c r="E701"/>
      <c r="F701" t="s">
        <v>476</v>
      </c>
      <c r="G701" s="44">
        <v>45291</v>
      </c>
      <c r="H701" s="63">
        <v>1</v>
      </c>
      <c r="I701" t="s">
        <v>36</v>
      </c>
      <c r="J701" t="s">
        <v>469</v>
      </c>
      <c r="K701" t="s">
        <v>31</v>
      </c>
    </row>
    <row r="702" spans="2:11" ht="14.5" x14ac:dyDescent="0.35">
      <c r="B702">
        <v>2024</v>
      </c>
      <c r="C702" t="s">
        <v>504</v>
      </c>
      <c r="D702" t="s">
        <v>477</v>
      </c>
      <c r="E702"/>
      <c r="F702" t="s">
        <v>563</v>
      </c>
      <c r="G702" s="44">
        <v>45291</v>
      </c>
      <c r="H702" s="63">
        <v>1</v>
      </c>
      <c r="I702" t="s">
        <v>36</v>
      </c>
      <c r="J702" t="s">
        <v>469</v>
      </c>
      <c r="K702" t="s">
        <v>31</v>
      </c>
    </row>
    <row r="703" spans="2:11" ht="14.5" x14ac:dyDescent="0.35">
      <c r="B703">
        <v>2024</v>
      </c>
      <c r="C703" t="s">
        <v>504</v>
      </c>
      <c r="D703" t="s">
        <v>479</v>
      </c>
      <c r="E703"/>
      <c r="F703" t="s">
        <v>481</v>
      </c>
      <c r="G703" s="44">
        <v>45657</v>
      </c>
      <c r="H703" s="63">
        <v>1</v>
      </c>
      <c r="I703" t="s">
        <v>36</v>
      </c>
      <c r="J703" t="s">
        <v>469</v>
      </c>
      <c r="K703" t="s">
        <v>31</v>
      </c>
    </row>
    <row r="704" spans="2:11" ht="14.5" x14ac:dyDescent="0.35">
      <c r="B704">
        <v>2024</v>
      </c>
      <c r="C704" t="s">
        <v>504</v>
      </c>
      <c r="D704" t="s">
        <v>479</v>
      </c>
      <c r="E704"/>
      <c r="F704" t="s">
        <v>478</v>
      </c>
      <c r="G704" s="44">
        <v>45657</v>
      </c>
      <c r="H704" s="63">
        <v>1</v>
      </c>
      <c r="I704" t="s">
        <v>36</v>
      </c>
      <c r="J704" t="s">
        <v>469</v>
      </c>
      <c r="K704" t="s">
        <v>31</v>
      </c>
    </row>
    <row r="705" spans="2:11" ht="14.5" x14ac:dyDescent="0.35">
      <c r="B705">
        <v>2024</v>
      </c>
      <c r="C705" t="s">
        <v>504</v>
      </c>
      <c r="D705" t="s">
        <v>483</v>
      </c>
      <c r="E705"/>
      <c r="F705" t="s">
        <v>484</v>
      </c>
      <c r="G705" s="44">
        <v>45291</v>
      </c>
      <c r="H705" s="63">
        <v>1</v>
      </c>
      <c r="I705" t="s">
        <v>36</v>
      </c>
      <c r="J705" t="s">
        <v>469</v>
      </c>
      <c r="K705" t="s">
        <v>31</v>
      </c>
    </row>
    <row r="706" spans="2:11" ht="14.5" x14ac:dyDescent="0.35">
      <c r="B706">
        <v>2024</v>
      </c>
      <c r="C706" t="s">
        <v>504</v>
      </c>
      <c r="D706" t="s">
        <v>483</v>
      </c>
      <c r="E706"/>
      <c r="F706" t="s">
        <v>485</v>
      </c>
      <c r="G706" s="44">
        <v>45291</v>
      </c>
      <c r="H706" s="63">
        <v>1</v>
      </c>
      <c r="I706" t="s">
        <v>36</v>
      </c>
      <c r="J706" t="s">
        <v>469</v>
      </c>
      <c r="K706" t="s">
        <v>31</v>
      </c>
    </row>
    <row r="707" spans="2:11" ht="14.5" x14ac:dyDescent="0.35">
      <c r="B707">
        <v>2024</v>
      </c>
      <c r="C707" t="s">
        <v>504</v>
      </c>
      <c r="D707" t="s">
        <v>483</v>
      </c>
      <c r="E707"/>
      <c r="F707" t="s">
        <v>482</v>
      </c>
      <c r="G707" s="44">
        <v>45657</v>
      </c>
      <c r="H707" s="63">
        <v>1</v>
      </c>
      <c r="I707" t="s">
        <v>36</v>
      </c>
      <c r="J707" t="s">
        <v>458</v>
      </c>
      <c r="K707" t="s">
        <v>31</v>
      </c>
    </row>
    <row r="708" spans="2:11" ht="14.5" x14ac:dyDescent="0.35">
      <c r="B708">
        <v>2024</v>
      </c>
      <c r="C708" t="s">
        <v>504</v>
      </c>
      <c r="D708" t="s">
        <v>483</v>
      </c>
      <c r="E708"/>
      <c r="F708" t="s">
        <v>486</v>
      </c>
      <c r="G708" s="44">
        <v>45657</v>
      </c>
      <c r="H708" s="63">
        <v>1</v>
      </c>
      <c r="I708" t="s">
        <v>36</v>
      </c>
      <c r="J708" t="s">
        <v>458</v>
      </c>
      <c r="K708" t="s">
        <v>31</v>
      </c>
    </row>
    <row r="709" spans="2:11" ht="14.5" x14ac:dyDescent="0.35">
      <c r="B709">
        <v>2024</v>
      </c>
      <c r="C709" t="s">
        <v>504</v>
      </c>
      <c r="D709" t="s">
        <v>460</v>
      </c>
      <c r="E709"/>
      <c r="F709" t="s">
        <v>489</v>
      </c>
      <c r="G709" s="44">
        <v>45291</v>
      </c>
      <c r="H709" s="63">
        <v>1</v>
      </c>
      <c r="I709" t="s">
        <v>36</v>
      </c>
      <c r="J709" t="s">
        <v>469</v>
      </c>
      <c r="K709" t="s">
        <v>31</v>
      </c>
    </row>
    <row r="710" spans="2:11" ht="14.5" x14ac:dyDescent="0.35">
      <c r="B710">
        <v>2024</v>
      </c>
      <c r="C710" t="s">
        <v>504</v>
      </c>
      <c r="D710" t="s">
        <v>491</v>
      </c>
      <c r="E710"/>
      <c r="F710" t="s">
        <v>561</v>
      </c>
      <c r="G710" s="44">
        <v>45291</v>
      </c>
      <c r="H710" s="63">
        <v>1</v>
      </c>
      <c r="I710" t="s">
        <v>36</v>
      </c>
      <c r="J710" t="s">
        <v>469</v>
      </c>
      <c r="K710" t="s">
        <v>31</v>
      </c>
    </row>
    <row r="711" spans="2:11" ht="14.5" x14ac:dyDescent="0.35">
      <c r="B711">
        <v>2024</v>
      </c>
      <c r="C711" t="s">
        <v>504</v>
      </c>
      <c r="D711" t="s">
        <v>492</v>
      </c>
      <c r="E711"/>
      <c r="F711" t="s">
        <v>562</v>
      </c>
      <c r="G711" s="44">
        <v>45657</v>
      </c>
      <c r="H711" s="63">
        <v>0</v>
      </c>
      <c r="I711" t="s">
        <v>36</v>
      </c>
      <c r="J711" t="s">
        <v>469</v>
      </c>
      <c r="K711" t="s">
        <v>31</v>
      </c>
    </row>
    <row r="712" spans="2:11" ht="14.5" x14ac:dyDescent="0.35">
      <c r="B712">
        <v>2024</v>
      </c>
      <c r="C712" t="s">
        <v>504</v>
      </c>
      <c r="D712" t="s">
        <v>461</v>
      </c>
      <c r="E712"/>
      <c r="F712" t="s">
        <v>488</v>
      </c>
      <c r="G712" s="44">
        <v>45657</v>
      </c>
      <c r="H712" s="63">
        <v>1</v>
      </c>
      <c r="I712" t="s">
        <v>36</v>
      </c>
      <c r="J712" t="s">
        <v>469</v>
      </c>
      <c r="K712" t="s">
        <v>31</v>
      </c>
    </row>
    <row r="713" spans="2:11" ht="14.5" x14ac:dyDescent="0.35">
      <c r="B713">
        <v>2024</v>
      </c>
      <c r="C713" t="s">
        <v>504</v>
      </c>
      <c r="D713" t="s">
        <v>461</v>
      </c>
      <c r="E713"/>
      <c r="F713" t="s">
        <v>487</v>
      </c>
      <c r="G713" s="44">
        <v>45657</v>
      </c>
      <c r="H713" s="63">
        <v>1</v>
      </c>
      <c r="I713" t="s">
        <v>36</v>
      </c>
      <c r="J713" t="s">
        <v>469</v>
      </c>
      <c r="K713" t="s">
        <v>31</v>
      </c>
    </row>
    <row r="714" spans="2:11" ht="14.5" x14ac:dyDescent="0.35">
      <c r="B714">
        <v>2024</v>
      </c>
      <c r="C714" t="s">
        <v>512</v>
      </c>
      <c r="D714" t="s">
        <v>479</v>
      </c>
      <c r="E714"/>
      <c r="F714" t="s">
        <v>481</v>
      </c>
      <c r="G714" s="44">
        <v>45657</v>
      </c>
      <c r="H714" s="63">
        <v>0</v>
      </c>
      <c r="I714" t="s">
        <v>227</v>
      </c>
      <c r="J714" t="s">
        <v>469</v>
      </c>
      <c r="K714" t="s">
        <v>31</v>
      </c>
    </row>
    <row r="715" spans="2:11" ht="14.5" x14ac:dyDescent="0.35">
      <c r="B715">
        <v>2024</v>
      </c>
      <c r="C715" t="s">
        <v>512</v>
      </c>
      <c r="D715" t="s">
        <v>479</v>
      </c>
      <c r="E715"/>
      <c r="F715" t="s">
        <v>478</v>
      </c>
      <c r="G715" s="44">
        <v>45657</v>
      </c>
      <c r="H715" s="63">
        <v>2</v>
      </c>
      <c r="I715" t="s">
        <v>227</v>
      </c>
      <c r="J715" t="s">
        <v>469</v>
      </c>
      <c r="K715" t="s">
        <v>31</v>
      </c>
    </row>
    <row r="716" spans="2:11" ht="14.5" x14ac:dyDescent="0.35">
      <c r="B716">
        <v>2024</v>
      </c>
      <c r="C716" t="s">
        <v>512</v>
      </c>
      <c r="D716" t="s">
        <v>483</v>
      </c>
      <c r="E716"/>
      <c r="F716" t="s">
        <v>482</v>
      </c>
      <c r="G716" s="44">
        <v>45657</v>
      </c>
      <c r="H716" s="63">
        <v>1</v>
      </c>
      <c r="I716" t="s">
        <v>227</v>
      </c>
      <c r="J716" t="s">
        <v>458</v>
      </c>
      <c r="K716" t="s">
        <v>31</v>
      </c>
    </row>
    <row r="717" spans="2:11" ht="14.5" x14ac:dyDescent="0.35">
      <c r="B717">
        <v>2024</v>
      </c>
      <c r="C717" t="s">
        <v>512</v>
      </c>
      <c r="D717" t="s">
        <v>492</v>
      </c>
      <c r="E717"/>
      <c r="F717" t="s">
        <v>562</v>
      </c>
      <c r="G717" s="44">
        <v>45657</v>
      </c>
      <c r="H717" s="63">
        <v>1</v>
      </c>
      <c r="I717" t="s">
        <v>227</v>
      </c>
      <c r="J717" t="s">
        <v>469</v>
      </c>
      <c r="K717" t="s">
        <v>31</v>
      </c>
    </row>
    <row r="718" spans="2:11" ht="14.5" x14ac:dyDescent="0.35">
      <c r="B718">
        <v>2024</v>
      </c>
      <c r="C718" t="s">
        <v>512</v>
      </c>
      <c r="D718" t="s">
        <v>461</v>
      </c>
      <c r="E718"/>
      <c r="F718" t="s">
        <v>488</v>
      </c>
      <c r="G718" s="44">
        <v>45657</v>
      </c>
      <c r="H718" s="63">
        <v>2</v>
      </c>
      <c r="I718" t="s">
        <v>227</v>
      </c>
      <c r="J718" t="s">
        <v>469</v>
      </c>
      <c r="K718" t="s">
        <v>31</v>
      </c>
    </row>
    <row r="719" spans="2:11" ht="14.5" x14ac:dyDescent="0.35">
      <c r="B719">
        <v>2024</v>
      </c>
      <c r="C719" t="s">
        <v>512</v>
      </c>
      <c r="D719" t="s">
        <v>461</v>
      </c>
      <c r="E719"/>
      <c r="F719" t="s">
        <v>487</v>
      </c>
      <c r="G719" s="44">
        <v>45657</v>
      </c>
      <c r="H719" s="63">
        <v>3</v>
      </c>
      <c r="I719" t="s">
        <v>227</v>
      </c>
      <c r="J719" t="s">
        <v>469</v>
      </c>
      <c r="K719" t="s">
        <v>31</v>
      </c>
    </row>
    <row r="720" spans="2:11" ht="14.5" x14ac:dyDescent="0.35">
      <c r="B720">
        <v>2024</v>
      </c>
      <c r="C720" t="s">
        <v>529</v>
      </c>
      <c r="D720" t="s">
        <v>477</v>
      </c>
      <c r="E720"/>
      <c r="F720"/>
      <c r="G720" s="44">
        <v>45657</v>
      </c>
      <c r="H720" s="63">
        <v>1</v>
      </c>
      <c r="I720" t="s">
        <v>315</v>
      </c>
      <c r="J720" t="s">
        <v>458</v>
      </c>
      <c r="K720" t="s">
        <v>31</v>
      </c>
    </row>
    <row r="721" spans="2:11" ht="14.5" x14ac:dyDescent="0.35">
      <c r="B721">
        <v>2024</v>
      </c>
      <c r="C721" t="s">
        <v>529</v>
      </c>
      <c r="D721" t="s">
        <v>479</v>
      </c>
      <c r="E721"/>
      <c r="F721"/>
      <c r="G721" s="44">
        <v>45657</v>
      </c>
      <c r="H721" s="63">
        <v>1</v>
      </c>
      <c r="I721" t="s">
        <v>315</v>
      </c>
      <c r="J721" t="s">
        <v>469</v>
      </c>
      <c r="K721" t="s">
        <v>720</v>
      </c>
    </row>
    <row r="722" spans="2:11" ht="14.5" x14ac:dyDescent="0.35">
      <c r="B722">
        <v>2024</v>
      </c>
      <c r="C722" t="s">
        <v>529</v>
      </c>
      <c r="D722" t="s">
        <v>460</v>
      </c>
      <c r="E722"/>
      <c r="F722"/>
      <c r="G722" s="44">
        <v>45565</v>
      </c>
      <c r="H722" s="63">
        <v>1</v>
      </c>
      <c r="I722" t="s">
        <v>315</v>
      </c>
      <c r="J722" t="s">
        <v>469</v>
      </c>
      <c r="K722" t="s">
        <v>493</v>
      </c>
    </row>
    <row r="723" spans="2:11" ht="14.5" x14ac:dyDescent="0.35">
      <c r="B723">
        <v>2024</v>
      </c>
      <c r="C723" t="s">
        <v>529</v>
      </c>
      <c r="D723" t="s">
        <v>491</v>
      </c>
      <c r="E723"/>
      <c r="F723"/>
      <c r="G723" s="44">
        <v>45657</v>
      </c>
      <c r="H723" s="63">
        <v>1</v>
      </c>
      <c r="I723" t="s">
        <v>315</v>
      </c>
      <c r="J723" t="s">
        <v>458</v>
      </c>
      <c r="K723" t="s">
        <v>31</v>
      </c>
    </row>
    <row r="724" spans="2:11" ht="14.5" x14ac:dyDescent="0.35">
      <c r="B724">
        <v>2024</v>
      </c>
      <c r="C724" t="s">
        <v>529</v>
      </c>
      <c r="D724" t="s">
        <v>492</v>
      </c>
      <c r="E724"/>
      <c r="F724"/>
      <c r="G724" s="44">
        <v>45657</v>
      </c>
      <c r="H724" s="63">
        <v>0</v>
      </c>
      <c r="I724" t="s">
        <v>315</v>
      </c>
      <c r="J724" t="s">
        <v>469</v>
      </c>
      <c r="K724" t="s">
        <v>31</v>
      </c>
    </row>
    <row r="725" spans="2:11" ht="14.5" x14ac:dyDescent="0.35">
      <c r="B725">
        <v>2024</v>
      </c>
      <c r="C725" t="s">
        <v>529</v>
      </c>
      <c r="D725" t="s">
        <v>787</v>
      </c>
      <c r="E725"/>
      <c r="F725"/>
      <c r="G725" s="44">
        <v>45565</v>
      </c>
      <c r="H725" s="63">
        <v>1</v>
      </c>
      <c r="I725" t="s">
        <v>315</v>
      </c>
      <c r="J725" t="s">
        <v>480</v>
      </c>
      <c r="K725" t="s">
        <v>788</v>
      </c>
    </row>
    <row r="726" spans="2:11" ht="14.5" x14ac:dyDescent="0.35">
      <c r="B726">
        <v>2024</v>
      </c>
      <c r="C726" t="s">
        <v>529</v>
      </c>
      <c r="D726" t="s">
        <v>461</v>
      </c>
      <c r="E726"/>
      <c r="F726"/>
      <c r="G726" s="44">
        <v>45657</v>
      </c>
      <c r="H726" s="63">
        <v>0</v>
      </c>
      <c r="I726" t="s">
        <v>315</v>
      </c>
      <c r="J726" t="s">
        <v>469</v>
      </c>
      <c r="K726" t="s">
        <v>722</v>
      </c>
    </row>
    <row r="727" spans="2:11" ht="14.5" x14ac:dyDescent="0.35">
      <c r="B727">
        <v>2024</v>
      </c>
      <c r="C727" t="s">
        <v>472</v>
      </c>
      <c r="D727" t="s">
        <v>538</v>
      </c>
      <c r="E727"/>
      <c r="F727"/>
      <c r="G727" s="44">
        <v>45657</v>
      </c>
      <c r="H727" s="63">
        <v>0</v>
      </c>
      <c r="I727" t="s">
        <v>66</v>
      </c>
      <c r="J727" t="s">
        <v>469</v>
      </c>
      <c r="K727" t="s">
        <v>31</v>
      </c>
    </row>
    <row r="728" spans="2:11" ht="14.5" x14ac:dyDescent="0.35">
      <c r="B728">
        <v>2024</v>
      </c>
      <c r="C728" t="s">
        <v>472</v>
      </c>
      <c r="D728" t="s">
        <v>477</v>
      </c>
      <c r="E728"/>
      <c r="F728"/>
      <c r="G728" s="44">
        <v>45657</v>
      </c>
      <c r="H728" s="63">
        <v>0</v>
      </c>
      <c r="I728" t="s">
        <v>66</v>
      </c>
      <c r="J728" t="s">
        <v>469</v>
      </c>
      <c r="K728" t="s">
        <v>31</v>
      </c>
    </row>
    <row r="729" spans="2:11" ht="14.5" x14ac:dyDescent="0.35">
      <c r="B729">
        <v>2024</v>
      </c>
      <c r="C729" t="s">
        <v>472</v>
      </c>
      <c r="D729" t="s">
        <v>479</v>
      </c>
      <c r="E729"/>
      <c r="F729"/>
      <c r="G729" s="44">
        <v>45657</v>
      </c>
      <c r="H729" s="63">
        <v>0</v>
      </c>
      <c r="I729" t="s">
        <v>66</v>
      </c>
      <c r="J729" t="s">
        <v>469</v>
      </c>
      <c r="K729" t="s">
        <v>720</v>
      </c>
    </row>
    <row r="730" spans="2:11" ht="14.5" x14ac:dyDescent="0.35">
      <c r="B730">
        <v>2024</v>
      </c>
      <c r="C730" t="s">
        <v>472</v>
      </c>
      <c r="D730" t="s">
        <v>483</v>
      </c>
      <c r="E730"/>
      <c r="F730"/>
      <c r="G730" s="44">
        <v>44926</v>
      </c>
      <c r="H730" s="63">
        <v>1</v>
      </c>
      <c r="I730" t="s">
        <v>471</v>
      </c>
      <c r="J730" t="s">
        <v>480</v>
      </c>
      <c r="K730" t="s">
        <v>31</v>
      </c>
    </row>
    <row r="731" spans="2:11" ht="14.5" x14ac:dyDescent="0.35">
      <c r="B731">
        <v>2024</v>
      </c>
      <c r="C731" t="s">
        <v>472</v>
      </c>
      <c r="D731" t="s">
        <v>460</v>
      </c>
      <c r="E731"/>
      <c r="F731"/>
      <c r="G731" s="44">
        <v>45565</v>
      </c>
      <c r="H731" s="63">
        <v>1</v>
      </c>
      <c r="I731" t="s">
        <v>66</v>
      </c>
      <c r="J731" t="s">
        <v>469</v>
      </c>
      <c r="K731" t="s">
        <v>493</v>
      </c>
    </row>
    <row r="732" spans="2:11" ht="14.5" x14ac:dyDescent="0.35">
      <c r="B732">
        <v>2024</v>
      </c>
      <c r="C732" t="s">
        <v>472</v>
      </c>
      <c r="D732" t="s">
        <v>460</v>
      </c>
      <c r="E732" t="s">
        <v>490</v>
      </c>
      <c r="F732"/>
      <c r="G732" s="44">
        <v>44926</v>
      </c>
      <c r="H732" s="63">
        <v>0</v>
      </c>
      <c r="I732" t="s">
        <v>471</v>
      </c>
      <c r="J732" t="s">
        <v>480</v>
      </c>
      <c r="K732" t="s">
        <v>31</v>
      </c>
    </row>
    <row r="733" spans="2:11" ht="14.5" x14ac:dyDescent="0.35">
      <c r="B733">
        <v>2024</v>
      </c>
      <c r="C733" t="s">
        <v>472</v>
      </c>
      <c r="D733" t="s">
        <v>491</v>
      </c>
      <c r="E733"/>
      <c r="F733"/>
      <c r="G733" s="44">
        <v>45657</v>
      </c>
      <c r="H733" s="63">
        <v>0</v>
      </c>
      <c r="I733" t="s">
        <v>66</v>
      </c>
      <c r="J733" t="s">
        <v>458</v>
      </c>
      <c r="K733" t="s">
        <v>31</v>
      </c>
    </row>
    <row r="734" spans="2:11" ht="14.5" x14ac:dyDescent="0.35">
      <c r="B734">
        <v>2024</v>
      </c>
      <c r="C734" t="s">
        <v>472</v>
      </c>
      <c r="D734" t="s">
        <v>492</v>
      </c>
      <c r="E734"/>
      <c r="F734"/>
      <c r="G734" s="44">
        <v>45657</v>
      </c>
      <c r="H734" s="63">
        <v>0</v>
      </c>
      <c r="I734" t="s">
        <v>66</v>
      </c>
      <c r="J734" t="s">
        <v>469</v>
      </c>
      <c r="K734" t="s">
        <v>31</v>
      </c>
    </row>
    <row r="735" spans="2:11" ht="14.5" x14ac:dyDescent="0.35">
      <c r="B735">
        <v>2024</v>
      </c>
      <c r="C735" t="s">
        <v>472</v>
      </c>
      <c r="D735" t="s">
        <v>787</v>
      </c>
      <c r="E735"/>
      <c r="F735"/>
      <c r="G735" s="44">
        <v>45565</v>
      </c>
      <c r="H735" s="63">
        <v>0</v>
      </c>
      <c r="I735" t="s">
        <v>66</v>
      </c>
      <c r="J735" t="s">
        <v>480</v>
      </c>
      <c r="K735" t="s">
        <v>788</v>
      </c>
    </row>
    <row r="736" spans="2:11" ht="14.5" x14ac:dyDescent="0.35">
      <c r="B736">
        <v>2024</v>
      </c>
      <c r="C736" t="s">
        <v>472</v>
      </c>
      <c r="D736" t="s">
        <v>461</v>
      </c>
      <c r="E736"/>
      <c r="F736"/>
      <c r="G736" s="44">
        <v>45657</v>
      </c>
      <c r="H736" s="63">
        <v>1</v>
      </c>
      <c r="I736" t="s">
        <v>66</v>
      </c>
      <c r="J736" t="s">
        <v>469</v>
      </c>
      <c r="K736" t="s">
        <v>722</v>
      </c>
    </row>
    <row r="737" spans="2:11" ht="14.5" x14ac:dyDescent="0.35">
      <c r="B737">
        <v>2024</v>
      </c>
      <c r="C737" t="s">
        <v>556</v>
      </c>
      <c r="D737"/>
      <c r="E737"/>
      <c r="F737"/>
      <c r="G737" s="44">
        <v>45291</v>
      </c>
      <c r="H737" s="63">
        <v>45</v>
      </c>
      <c r="I737" t="s">
        <v>389</v>
      </c>
      <c r="J737" t="s">
        <v>458</v>
      </c>
      <c r="K737" t="s">
        <v>551</v>
      </c>
    </row>
    <row r="738" spans="2:11" ht="14.5" x14ac:dyDescent="0.35">
      <c r="B738">
        <v>2024</v>
      </c>
      <c r="C738" t="s">
        <v>557</v>
      </c>
      <c r="D738"/>
      <c r="E738"/>
      <c r="F738"/>
      <c r="G738" s="44">
        <v>45291</v>
      </c>
      <c r="H738" s="63">
        <v>5</v>
      </c>
      <c r="I738" t="s">
        <v>389</v>
      </c>
      <c r="J738" t="s">
        <v>458</v>
      </c>
      <c r="K738" t="s">
        <v>551</v>
      </c>
    </row>
    <row r="739" spans="2:11" ht="14.5" x14ac:dyDescent="0.35">
      <c r="B739">
        <v>2024</v>
      </c>
      <c r="C739" t="s">
        <v>549</v>
      </c>
      <c r="D739" t="s">
        <v>349</v>
      </c>
      <c r="E739"/>
      <c r="F739"/>
      <c r="G739" s="44">
        <v>45657</v>
      </c>
      <c r="H739" s="63">
        <v>7</v>
      </c>
      <c r="I739" t="s">
        <v>382</v>
      </c>
      <c r="J739" t="s">
        <v>469</v>
      </c>
      <c r="K739" t="s">
        <v>493</v>
      </c>
    </row>
    <row r="740" spans="2:11" ht="14.5" x14ac:dyDescent="0.35">
      <c r="B740">
        <v>2024</v>
      </c>
      <c r="C740" t="s">
        <v>505</v>
      </c>
      <c r="D740" t="s">
        <v>479</v>
      </c>
      <c r="E740"/>
      <c r="F740" t="s">
        <v>481</v>
      </c>
      <c r="G740" s="44">
        <v>45657</v>
      </c>
      <c r="H740" s="63">
        <v>1</v>
      </c>
      <c r="I740" t="s">
        <v>36</v>
      </c>
      <c r="J740" t="s">
        <v>469</v>
      </c>
      <c r="K740" t="s">
        <v>31</v>
      </c>
    </row>
    <row r="741" spans="2:11" ht="14.5" x14ac:dyDescent="0.35">
      <c r="B741">
        <v>2024</v>
      </c>
      <c r="C741" t="s">
        <v>505</v>
      </c>
      <c r="D741" t="s">
        <v>479</v>
      </c>
      <c r="E741"/>
      <c r="F741" t="s">
        <v>478</v>
      </c>
      <c r="G741" s="44">
        <v>45657</v>
      </c>
      <c r="H741" s="63">
        <v>1</v>
      </c>
      <c r="I741" t="s">
        <v>36</v>
      </c>
      <c r="J741" t="s">
        <v>469</v>
      </c>
      <c r="K741" t="s">
        <v>31</v>
      </c>
    </row>
    <row r="742" spans="2:11" ht="14.5" x14ac:dyDescent="0.35">
      <c r="B742">
        <v>2024</v>
      </c>
      <c r="C742" t="s">
        <v>505</v>
      </c>
      <c r="D742" t="s">
        <v>492</v>
      </c>
      <c r="E742"/>
      <c r="F742" t="s">
        <v>562</v>
      </c>
      <c r="G742" s="44">
        <v>45657</v>
      </c>
      <c r="H742" s="63">
        <v>1</v>
      </c>
      <c r="I742" t="s">
        <v>36</v>
      </c>
      <c r="J742" t="s">
        <v>469</v>
      </c>
      <c r="K742" t="s">
        <v>31</v>
      </c>
    </row>
    <row r="743" spans="2:11" ht="14.5" x14ac:dyDescent="0.35">
      <c r="B743">
        <v>2024</v>
      </c>
      <c r="C743" t="s">
        <v>505</v>
      </c>
      <c r="D743" t="s">
        <v>461</v>
      </c>
      <c r="E743"/>
      <c r="F743" t="s">
        <v>488</v>
      </c>
      <c r="G743" s="44">
        <v>45657</v>
      </c>
      <c r="H743" s="63">
        <v>1</v>
      </c>
      <c r="I743" t="s">
        <v>36</v>
      </c>
      <c r="J743" t="s">
        <v>469</v>
      </c>
      <c r="K743" t="s">
        <v>31</v>
      </c>
    </row>
    <row r="744" spans="2:11" ht="14.5" x14ac:dyDescent="0.35">
      <c r="B744">
        <v>2024</v>
      </c>
      <c r="C744" t="s">
        <v>470</v>
      </c>
      <c r="D744" t="s">
        <v>477</v>
      </c>
      <c r="E744"/>
      <c r="F744"/>
      <c r="G744" s="44">
        <v>45657</v>
      </c>
      <c r="H744" s="63">
        <v>0</v>
      </c>
      <c r="I744" t="s">
        <v>66</v>
      </c>
      <c r="J744" t="s">
        <v>458</v>
      </c>
      <c r="K744" t="s">
        <v>31</v>
      </c>
    </row>
    <row r="745" spans="2:11" ht="14.5" x14ac:dyDescent="0.35">
      <c r="B745">
        <v>2024</v>
      </c>
      <c r="C745" t="s">
        <v>470</v>
      </c>
      <c r="D745" t="s">
        <v>479</v>
      </c>
      <c r="E745"/>
      <c r="F745"/>
      <c r="G745" s="44">
        <v>45657</v>
      </c>
      <c r="H745" s="63">
        <v>0</v>
      </c>
      <c r="I745" t="s">
        <v>66</v>
      </c>
      <c r="J745" t="s">
        <v>469</v>
      </c>
      <c r="K745" t="s">
        <v>720</v>
      </c>
    </row>
    <row r="746" spans="2:11" ht="14.5" x14ac:dyDescent="0.35">
      <c r="B746">
        <v>2024</v>
      </c>
      <c r="C746" t="s">
        <v>470</v>
      </c>
      <c r="D746" t="s">
        <v>483</v>
      </c>
      <c r="E746"/>
      <c r="F746"/>
      <c r="G746" s="44">
        <v>45291</v>
      </c>
      <c r="H746" s="63">
        <v>0</v>
      </c>
      <c r="I746" t="s">
        <v>471</v>
      </c>
      <c r="J746" t="s">
        <v>469</v>
      </c>
      <c r="K746" t="s">
        <v>31</v>
      </c>
    </row>
    <row r="747" spans="2:11" ht="14.5" x14ac:dyDescent="0.35">
      <c r="B747">
        <v>2024</v>
      </c>
      <c r="C747" t="s">
        <v>470</v>
      </c>
      <c r="D747" t="s">
        <v>460</v>
      </c>
      <c r="E747"/>
      <c r="F747"/>
      <c r="G747" s="44">
        <v>45565</v>
      </c>
      <c r="H747" s="63">
        <v>1</v>
      </c>
      <c r="I747" t="s">
        <v>66</v>
      </c>
      <c r="J747" t="s">
        <v>469</v>
      </c>
      <c r="K747" t="s">
        <v>493</v>
      </c>
    </row>
    <row r="748" spans="2:11" ht="14.5" x14ac:dyDescent="0.35">
      <c r="B748">
        <v>2024</v>
      </c>
      <c r="C748" t="s">
        <v>470</v>
      </c>
      <c r="D748" t="s">
        <v>491</v>
      </c>
      <c r="E748"/>
      <c r="F748"/>
      <c r="G748" s="44">
        <v>45657</v>
      </c>
      <c r="H748" s="63">
        <v>0</v>
      </c>
      <c r="I748" t="s">
        <v>66</v>
      </c>
      <c r="J748" t="s">
        <v>458</v>
      </c>
      <c r="K748" t="s">
        <v>31</v>
      </c>
    </row>
    <row r="749" spans="2:11" ht="14.5" x14ac:dyDescent="0.35">
      <c r="B749">
        <v>2024</v>
      </c>
      <c r="C749" t="s">
        <v>470</v>
      </c>
      <c r="D749" t="s">
        <v>492</v>
      </c>
      <c r="E749"/>
      <c r="F749"/>
      <c r="G749" s="44">
        <v>45657</v>
      </c>
      <c r="H749" s="63">
        <v>0</v>
      </c>
      <c r="I749" t="s">
        <v>66</v>
      </c>
      <c r="J749" t="s">
        <v>469</v>
      </c>
      <c r="K749" t="s">
        <v>31</v>
      </c>
    </row>
    <row r="750" spans="2:11" ht="14.5" x14ac:dyDescent="0.35">
      <c r="B750">
        <v>2024</v>
      </c>
      <c r="C750" t="s">
        <v>470</v>
      </c>
      <c r="D750" t="s">
        <v>787</v>
      </c>
      <c r="E750"/>
      <c r="F750"/>
      <c r="G750" s="44">
        <v>45565</v>
      </c>
      <c r="H750" s="63">
        <v>1</v>
      </c>
      <c r="I750" t="s">
        <v>66</v>
      </c>
      <c r="J750" t="s">
        <v>480</v>
      </c>
      <c r="K750" t="s">
        <v>788</v>
      </c>
    </row>
    <row r="751" spans="2:11" ht="14.5" x14ac:dyDescent="0.35">
      <c r="B751">
        <v>2024</v>
      </c>
      <c r="C751" t="s">
        <v>470</v>
      </c>
      <c r="D751" t="s">
        <v>461</v>
      </c>
      <c r="E751"/>
      <c r="F751"/>
      <c r="G751" s="44">
        <v>45657</v>
      </c>
      <c r="H751" s="63">
        <v>1</v>
      </c>
      <c r="I751" t="s">
        <v>66</v>
      </c>
      <c r="J751" t="s">
        <v>469</v>
      </c>
      <c r="K751" t="s">
        <v>722</v>
      </c>
    </row>
    <row r="752" spans="2:11" ht="14.5" x14ac:dyDescent="0.35">
      <c r="B752">
        <v>2024</v>
      </c>
      <c r="C752" t="s">
        <v>532</v>
      </c>
      <c r="D752" t="s">
        <v>538</v>
      </c>
      <c r="E752"/>
      <c r="F752"/>
      <c r="G752" s="44">
        <v>45657</v>
      </c>
      <c r="H752" s="63">
        <v>0</v>
      </c>
      <c r="I752" t="s">
        <v>66</v>
      </c>
      <c r="J752" t="s">
        <v>469</v>
      </c>
      <c r="K752" t="s">
        <v>31</v>
      </c>
    </row>
    <row r="753" spans="2:11" ht="14.5" x14ac:dyDescent="0.35">
      <c r="B753">
        <v>2024</v>
      </c>
      <c r="C753" t="s">
        <v>532</v>
      </c>
      <c r="D753" t="s">
        <v>477</v>
      </c>
      <c r="E753"/>
      <c r="F753"/>
      <c r="G753" s="44">
        <v>45657</v>
      </c>
      <c r="H753" s="63">
        <v>1</v>
      </c>
      <c r="I753" t="s">
        <v>66</v>
      </c>
      <c r="J753" t="s">
        <v>458</v>
      </c>
      <c r="K753" t="s">
        <v>31</v>
      </c>
    </row>
    <row r="754" spans="2:11" ht="14.5" x14ac:dyDescent="0.35">
      <c r="B754">
        <v>2024</v>
      </c>
      <c r="C754" t="s">
        <v>532</v>
      </c>
      <c r="D754" t="s">
        <v>479</v>
      </c>
      <c r="E754"/>
      <c r="F754"/>
      <c r="G754" s="44">
        <v>45657</v>
      </c>
      <c r="H754" s="63">
        <v>1</v>
      </c>
      <c r="I754" t="s">
        <v>66</v>
      </c>
      <c r="J754" t="s">
        <v>469</v>
      </c>
      <c r="K754" t="s">
        <v>720</v>
      </c>
    </row>
    <row r="755" spans="2:11" ht="14.5" x14ac:dyDescent="0.35">
      <c r="B755">
        <v>2024</v>
      </c>
      <c r="C755" t="s">
        <v>532</v>
      </c>
      <c r="D755" t="s">
        <v>483</v>
      </c>
      <c r="E755"/>
      <c r="F755"/>
      <c r="G755" s="44">
        <v>45291</v>
      </c>
      <c r="H755" s="63">
        <v>1</v>
      </c>
      <c r="I755" t="s">
        <v>471</v>
      </c>
      <c r="J755" t="s">
        <v>469</v>
      </c>
      <c r="K755" t="s">
        <v>31</v>
      </c>
    </row>
    <row r="756" spans="2:11" ht="14.5" x14ac:dyDescent="0.35">
      <c r="B756">
        <v>2024</v>
      </c>
      <c r="C756" t="s">
        <v>532</v>
      </c>
      <c r="D756" t="s">
        <v>460</v>
      </c>
      <c r="E756"/>
      <c r="F756"/>
      <c r="G756" s="44">
        <v>45565</v>
      </c>
      <c r="H756" s="63">
        <v>1</v>
      </c>
      <c r="I756" t="s">
        <v>66</v>
      </c>
      <c r="J756" t="s">
        <v>469</v>
      </c>
      <c r="K756" t="s">
        <v>493</v>
      </c>
    </row>
    <row r="757" spans="2:11" ht="14.5" x14ac:dyDescent="0.35">
      <c r="B757">
        <v>2024</v>
      </c>
      <c r="C757" t="s">
        <v>532</v>
      </c>
      <c r="D757" t="s">
        <v>491</v>
      </c>
      <c r="E757"/>
      <c r="F757"/>
      <c r="G757" s="44">
        <v>45657</v>
      </c>
      <c r="H757" s="63">
        <v>1</v>
      </c>
      <c r="I757" t="s">
        <v>66</v>
      </c>
      <c r="J757" t="s">
        <v>458</v>
      </c>
      <c r="K757" t="s">
        <v>31</v>
      </c>
    </row>
    <row r="758" spans="2:11" ht="14.5" x14ac:dyDescent="0.35">
      <c r="B758">
        <v>2024</v>
      </c>
      <c r="C758" t="s">
        <v>532</v>
      </c>
      <c r="D758" t="s">
        <v>492</v>
      </c>
      <c r="E758"/>
      <c r="F758"/>
      <c r="G758" s="44">
        <v>45657</v>
      </c>
      <c r="H758" s="63">
        <v>1</v>
      </c>
      <c r="I758" t="s">
        <v>66</v>
      </c>
      <c r="J758" t="s">
        <v>469</v>
      </c>
      <c r="K758" t="s">
        <v>31</v>
      </c>
    </row>
    <row r="759" spans="2:11" ht="14.5" x14ac:dyDescent="0.35">
      <c r="B759">
        <v>2024</v>
      </c>
      <c r="C759" t="s">
        <v>532</v>
      </c>
      <c r="D759" t="s">
        <v>787</v>
      </c>
      <c r="E759"/>
      <c r="F759"/>
      <c r="G759" s="44">
        <v>45565</v>
      </c>
      <c r="H759" s="63">
        <v>1</v>
      </c>
      <c r="I759" t="s">
        <v>66</v>
      </c>
      <c r="J759" t="s">
        <v>480</v>
      </c>
      <c r="K759" t="s">
        <v>788</v>
      </c>
    </row>
    <row r="760" spans="2:11" ht="14.5" x14ac:dyDescent="0.35">
      <c r="B760">
        <v>2024</v>
      </c>
      <c r="C760" t="s">
        <v>532</v>
      </c>
      <c r="D760" t="s">
        <v>461</v>
      </c>
      <c r="E760"/>
      <c r="F760"/>
      <c r="G760" s="44">
        <v>45657</v>
      </c>
      <c r="H760" s="63">
        <v>1</v>
      </c>
      <c r="I760" t="s">
        <v>66</v>
      </c>
      <c r="J760" t="s">
        <v>469</v>
      </c>
      <c r="K760" t="s">
        <v>722</v>
      </c>
    </row>
    <row r="761" spans="2:11" ht="14.5" x14ac:dyDescent="0.35">
      <c r="B761">
        <v>2024</v>
      </c>
      <c r="C761" t="s">
        <v>527</v>
      </c>
      <c r="D761" t="s">
        <v>538</v>
      </c>
      <c r="E761"/>
      <c r="F761"/>
      <c r="G761" s="44">
        <v>45657</v>
      </c>
      <c r="H761" s="63">
        <v>1</v>
      </c>
      <c r="I761" t="s">
        <v>66</v>
      </c>
      <c r="J761" t="s">
        <v>458</v>
      </c>
      <c r="K761" t="s">
        <v>31</v>
      </c>
    </row>
    <row r="762" spans="2:11" ht="14.5" x14ac:dyDescent="0.35">
      <c r="B762">
        <v>2024</v>
      </c>
      <c r="C762" t="s">
        <v>527</v>
      </c>
      <c r="D762" t="s">
        <v>477</v>
      </c>
      <c r="E762"/>
      <c r="F762"/>
      <c r="G762" s="44">
        <v>45657</v>
      </c>
      <c r="H762" s="63">
        <v>1</v>
      </c>
      <c r="I762" t="s">
        <v>66</v>
      </c>
      <c r="J762" t="s">
        <v>458</v>
      </c>
      <c r="K762" t="s">
        <v>31</v>
      </c>
    </row>
    <row r="763" spans="2:11" ht="14.5" x14ac:dyDescent="0.35">
      <c r="B763">
        <v>2024</v>
      </c>
      <c r="C763" t="s">
        <v>527</v>
      </c>
      <c r="D763" t="s">
        <v>479</v>
      </c>
      <c r="E763"/>
      <c r="F763"/>
      <c r="G763" s="44">
        <v>45657</v>
      </c>
      <c r="H763" s="63">
        <v>1</v>
      </c>
      <c r="I763" t="s">
        <v>66</v>
      </c>
      <c r="J763" t="s">
        <v>469</v>
      </c>
      <c r="K763" t="s">
        <v>720</v>
      </c>
    </row>
    <row r="764" spans="2:11" ht="14.5" x14ac:dyDescent="0.35">
      <c r="B764">
        <v>2024</v>
      </c>
      <c r="C764" t="s">
        <v>527</v>
      </c>
      <c r="D764" t="s">
        <v>483</v>
      </c>
      <c r="E764"/>
      <c r="F764"/>
      <c r="G764" s="44">
        <v>45291</v>
      </c>
      <c r="H764" s="63">
        <v>1</v>
      </c>
      <c r="I764" t="s">
        <v>66</v>
      </c>
      <c r="J764" t="s">
        <v>458</v>
      </c>
      <c r="K764" t="s">
        <v>31</v>
      </c>
    </row>
    <row r="765" spans="2:11" ht="14.5" x14ac:dyDescent="0.35">
      <c r="B765">
        <v>2024</v>
      </c>
      <c r="C765" t="s">
        <v>527</v>
      </c>
      <c r="D765" t="s">
        <v>460</v>
      </c>
      <c r="E765"/>
      <c r="F765"/>
      <c r="G765" s="44">
        <v>45565</v>
      </c>
      <c r="H765" s="63">
        <v>1</v>
      </c>
      <c r="I765" t="s">
        <v>66</v>
      </c>
      <c r="J765" t="s">
        <v>469</v>
      </c>
      <c r="K765" t="s">
        <v>493</v>
      </c>
    </row>
    <row r="766" spans="2:11" ht="14.5" x14ac:dyDescent="0.35">
      <c r="B766">
        <v>2024</v>
      </c>
      <c r="C766" t="s">
        <v>527</v>
      </c>
      <c r="D766" t="s">
        <v>491</v>
      </c>
      <c r="E766"/>
      <c r="F766"/>
      <c r="G766" s="44">
        <v>45657</v>
      </c>
      <c r="H766" s="63">
        <v>1</v>
      </c>
      <c r="I766" t="s">
        <v>66</v>
      </c>
      <c r="J766" t="s">
        <v>458</v>
      </c>
      <c r="K766" t="s">
        <v>31</v>
      </c>
    </row>
    <row r="767" spans="2:11" ht="14.5" x14ac:dyDescent="0.35">
      <c r="B767">
        <v>2024</v>
      </c>
      <c r="C767" t="s">
        <v>527</v>
      </c>
      <c r="D767" t="s">
        <v>492</v>
      </c>
      <c r="E767"/>
      <c r="F767"/>
      <c r="G767" s="44">
        <v>45657</v>
      </c>
      <c r="H767" s="63">
        <v>1</v>
      </c>
      <c r="I767" t="s">
        <v>66</v>
      </c>
      <c r="J767" t="s">
        <v>469</v>
      </c>
      <c r="K767" t="s">
        <v>31</v>
      </c>
    </row>
    <row r="768" spans="2:11" ht="14.5" x14ac:dyDescent="0.35">
      <c r="B768">
        <v>2024</v>
      </c>
      <c r="C768" t="s">
        <v>527</v>
      </c>
      <c r="D768" t="s">
        <v>787</v>
      </c>
      <c r="E768"/>
      <c r="F768"/>
      <c r="G768" s="44">
        <v>45565</v>
      </c>
      <c r="H768" s="63">
        <v>1</v>
      </c>
      <c r="I768" t="s">
        <v>66</v>
      </c>
      <c r="J768" t="s">
        <v>469</v>
      </c>
      <c r="K768" t="s">
        <v>788</v>
      </c>
    </row>
    <row r="769" spans="2:11" ht="14.5" x14ac:dyDescent="0.35">
      <c r="B769">
        <v>2024</v>
      </c>
      <c r="C769" t="s">
        <v>527</v>
      </c>
      <c r="D769" t="s">
        <v>461</v>
      </c>
      <c r="E769"/>
      <c r="F769"/>
      <c r="G769" s="44">
        <v>45657</v>
      </c>
      <c r="H769" s="63">
        <v>1</v>
      </c>
      <c r="I769" t="s">
        <v>66</v>
      </c>
      <c r="J769" t="s">
        <v>469</v>
      </c>
      <c r="K769" t="s">
        <v>722</v>
      </c>
    </row>
    <row r="770" spans="2:11" ht="14.5" x14ac:dyDescent="0.35">
      <c r="B770">
        <v>2024</v>
      </c>
      <c r="C770" t="s">
        <v>719</v>
      </c>
      <c r="D770"/>
      <c r="E770"/>
      <c r="F770"/>
      <c r="G770" s="44">
        <v>45657</v>
      </c>
      <c r="H770" s="63">
        <v>89</v>
      </c>
      <c r="I770" t="s">
        <v>389</v>
      </c>
      <c r="J770" t="s">
        <v>469</v>
      </c>
      <c r="K770" t="s">
        <v>551</v>
      </c>
    </row>
    <row r="771" spans="2:11" ht="14.5" x14ac:dyDescent="0.35">
      <c r="B771">
        <v>2024</v>
      </c>
      <c r="C771" t="s">
        <v>515</v>
      </c>
      <c r="D771" t="s">
        <v>479</v>
      </c>
      <c r="E771"/>
      <c r="F771" t="s">
        <v>481</v>
      </c>
      <c r="G771" s="44">
        <v>45657</v>
      </c>
      <c r="H771" s="63">
        <v>0</v>
      </c>
      <c r="I771" t="s">
        <v>36</v>
      </c>
      <c r="J771" t="s">
        <v>469</v>
      </c>
      <c r="K771" t="s">
        <v>31</v>
      </c>
    </row>
    <row r="772" spans="2:11" ht="14.5" x14ac:dyDescent="0.35">
      <c r="B772">
        <v>2024</v>
      </c>
      <c r="C772" t="s">
        <v>515</v>
      </c>
      <c r="D772" t="s">
        <v>479</v>
      </c>
      <c r="E772"/>
      <c r="F772" t="s">
        <v>478</v>
      </c>
      <c r="G772" s="44">
        <v>45657</v>
      </c>
      <c r="H772" s="63">
        <v>1</v>
      </c>
      <c r="I772" t="s">
        <v>36</v>
      </c>
      <c r="J772" t="s">
        <v>469</v>
      </c>
      <c r="K772" t="s">
        <v>31</v>
      </c>
    </row>
    <row r="773" spans="2:11" ht="14.5" x14ac:dyDescent="0.35">
      <c r="B773">
        <v>2024</v>
      </c>
      <c r="C773" t="s">
        <v>515</v>
      </c>
      <c r="D773" t="s">
        <v>483</v>
      </c>
      <c r="E773"/>
      <c r="F773" t="s">
        <v>482</v>
      </c>
      <c r="G773" s="44">
        <v>45657</v>
      </c>
      <c r="H773" s="63">
        <v>1</v>
      </c>
      <c r="I773" t="s">
        <v>36</v>
      </c>
      <c r="J773" t="s">
        <v>458</v>
      </c>
      <c r="K773" t="s">
        <v>31</v>
      </c>
    </row>
    <row r="774" spans="2:11" ht="14.5" x14ac:dyDescent="0.35">
      <c r="B774">
        <v>2024</v>
      </c>
      <c r="C774" t="s">
        <v>515</v>
      </c>
      <c r="D774" t="s">
        <v>492</v>
      </c>
      <c r="E774"/>
      <c r="F774" t="s">
        <v>562</v>
      </c>
      <c r="G774" s="44">
        <v>45657</v>
      </c>
      <c r="H774" s="63">
        <v>0</v>
      </c>
      <c r="I774" t="s">
        <v>36</v>
      </c>
      <c r="J774" t="s">
        <v>469</v>
      </c>
      <c r="K774" t="s">
        <v>31</v>
      </c>
    </row>
    <row r="775" spans="2:11" ht="14.5" x14ac:dyDescent="0.35">
      <c r="B775">
        <v>2024</v>
      </c>
      <c r="C775" t="s">
        <v>515</v>
      </c>
      <c r="D775" t="s">
        <v>461</v>
      </c>
      <c r="E775"/>
      <c r="F775" t="s">
        <v>488</v>
      </c>
      <c r="G775" s="44">
        <v>45657</v>
      </c>
      <c r="H775" s="63">
        <v>1</v>
      </c>
      <c r="I775" t="s">
        <v>36</v>
      </c>
      <c r="J775" t="s">
        <v>469</v>
      </c>
      <c r="K775" t="s">
        <v>31</v>
      </c>
    </row>
    <row r="776" spans="2:11" ht="14.5" x14ac:dyDescent="0.35">
      <c r="B776">
        <v>2024</v>
      </c>
      <c r="C776" t="s">
        <v>515</v>
      </c>
      <c r="D776" t="s">
        <v>461</v>
      </c>
      <c r="E776"/>
      <c r="F776" t="s">
        <v>487</v>
      </c>
      <c r="G776" s="44">
        <v>45657</v>
      </c>
      <c r="H776" s="63">
        <v>1</v>
      </c>
      <c r="I776" t="s">
        <v>36</v>
      </c>
      <c r="J776" t="s">
        <v>469</v>
      </c>
      <c r="K776" t="s">
        <v>31</v>
      </c>
    </row>
    <row r="777" spans="2:11" ht="14.5" x14ac:dyDescent="0.35">
      <c r="B777">
        <v>2024</v>
      </c>
      <c r="C777" t="s">
        <v>517</v>
      </c>
      <c r="D777" t="s">
        <v>477</v>
      </c>
      <c r="E777"/>
      <c r="F777" t="s">
        <v>476</v>
      </c>
      <c r="G777" s="44">
        <v>45291</v>
      </c>
      <c r="H777" s="63">
        <v>0</v>
      </c>
      <c r="I777" t="s">
        <v>36</v>
      </c>
      <c r="J777" t="s">
        <v>480</v>
      </c>
      <c r="K777" t="s">
        <v>31</v>
      </c>
    </row>
    <row r="778" spans="2:11" ht="14.5" x14ac:dyDescent="0.35">
      <c r="B778">
        <v>2024</v>
      </c>
      <c r="C778" t="s">
        <v>517</v>
      </c>
      <c r="D778" t="s">
        <v>477</v>
      </c>
      <c r="E778"/>
      <c r="F778" t="s">
        <v>563</v>
      </c>
      <c r="G778" s="44">
        <v>45291</v>
      </c>
      <c r="H778" s="63">
        <v>0</v>
      </c>
      <c r="I778" t="s">
        <v>36</v>
      </c>
      <c r="J778" t="s">
        <v>480</v>
      </c>
      <c r="K778" t="s">
        <v>31</v>
      </c>
    </row>
    <row r="779" spans="2:11" ht="14.5" x14ac:dyDescent="0.35">
      <c r="B779">
        <v>2024</v>
      </c>
      <c r="C779" t="s">
        <v>517</v>
      </c>
      <c r="D779" t="s">
        <v>479</v>
      </c>
      <c r="E779"/>
      <c r="F779" t="s">
        <v>481</v>
      </c>
      <c r="G779" s="44">
        <v>45291</v>
      </c>
      <c r="H779" s="63">
        <v>0</v>
      </c>
      <c r="I779" t="s">
        <v>36</v>
      </c>
      <c r="J779" t="s">
        <v>480</v>
      </c>
      <c r="K779" t="s">
        <v>31</v>
      </c>
    </row>
    <row r="780" spans="2:11" ht="14.5" x14ac:dyDescent="0.35">
      <c r="B780">
        <v>2024</v>
      </c>
      <c r="C780" t="s">
        <v>517</v>
      </c>
      <c r="D780" t="s">
        <v>479</v>
      </c>
      <c r="E780"/>
      <c r="F780" t="s">
        <v>478</v>
      </c>
      <c r="G780" s="44">
        <v>45291</v>
      </c>
      <c r="H780" s="63">
        <v>0</v>
      </c>
      <c r="I780" t="s">
        <v>36</v>
      </c>
      <c r="J780" t="s">
        <v>480</v>
      </c>
      <c r="K780" t="s">
        <v>31</v>
      </c>
    </row>
    <row r="781" spans="2:11" ht="14.5" x14ac:dyDescent="0.35">
      <c r="B781">
        <v>2024</v>
      </c>
      <c r="C781" t="s">
        <v>517</v>
      </c>
      <c r="D781" t="s">
        <v>483</v>
      </c>
      <c r="E781"/>
      <c r="F781" t="s">
        <v>484</v>
      </c>
      <c r="G781" s="44">
        <v>45291</v>
      </c>
      <c r="H781" s="63">
        <v>0</v>
      </c>
      <c r="I781" t="s">
        <v>36</v>
      </c>
      <c r="J781" t="s">
        <v>480</v>
      </c>
      <c r="K781" t="s">
        <v>31</v>
      </c>
    </row>
    <row r="782" spans="2:11" ht="14.5" x14ac:dyDescent="0.35">
      <c r="B782">
        <v>2024</v>
      </c>
      <c r="C782" t="s">
        <v>517</v>
      </c>
      <c r="D782" t="s">
        <v>483</v>
      </c>
      <c r="E782"/>
      <c r="F782" t="s">
        <v>485</v>
      </c>
      <c r="G782" s="44">
        <v>45291</v>
      </c>
      <c r="H782" s="63">
        <v>0</v>
      </c>
      <c r="I782" t="s">
        <v>36</v>
      </c>
      <c r="J782" t="s">
        <v>480</v>
      </c>
      <c r="K782" t="s">
        <v>31</v>
      </c>
    </row>
    <row r="783" spans="2:11" ht="14.5" x14ac:dyDescent="0.35">
      <c r="B783">
        <v>2024</v>
      </c>
      <c r="C783" t="s">
        <v>517</v>
      </c>
      <c r="D783" t="s">
        <v>483</v>
      </c>
      <c r="E783"/>
      <c r="F783" t="s">
        <v>482</v>
      </c>
      <c r="G783" s="44">
        <v>45291</v>
      </c>
      <c r="H783" s="63">
        <v>0</v>
      </c>
      <c r="I783" t="s">
        <v>36</v>
      </c>
      <c r="J783" t="s">
        <v>480</v>
      </c>
      <c r="K783" t="s">
        <v>31</v>
      </c>
    </row>
    <row r="784" spans="2:11" ht="14.5" x14ac:dyDescent="0.35">
      <c r="B784">
        <v>2024</v>
      </c>
      <c r="C784" t="s">
        <v>517</v>
      </c>
      <c r="D784" t="s">
        <v>483</v>
      </c>
      <c r="E784"/>
      <c r="F784" t="s">
        <v>486</v>
      </c>
      <c r="G784" s="44">
        <v>45291</v>
      </c>
      <c r="H784" s="63">
        <v>0</v>
      </c>
      <c r="I784" t="s">
        <v>36</v>
      </c>
      <c r="J784" t="s">
        <v>480</v>
      </c>
      <c r="K784" t="s">
        <v>31</v>
      </c>
    </row>
    <row r="785" spans="2:11" ht="14.5" x14ac:dyDescent="0.35">
      <c r="B785">
        <v>2024</v>
      </c>
      <c r="C785" t="s">
        <v>517</v>
      </c>
      <c r="D785" t="s">
        <v>460</v>
      </c>
      <c r="E785"/>
      <c r="F785" t="s">
        <v>489</v>
      </c>
      <c r="G785" s="44">
        <v>45291</v>
      </c>
      <c r="H785" s="63">
        <v>0</v>
      </c>
      <c r="I785" t="s">
        <v>36</v>
      </c>
      <c r="J785" t="s">
        <v>480</v>
      </c>
      <c r="K785" t="s">
        <v>31</v>
      </c>
    </row>
    <row r="786" spans="2:11" ht="14.5" x14ac:dyDescent="0.35">
      <c r="B786">
        <v>2024</v>
      </c>
      <c r="C786" t="s">
        <v>517</v>
      </c>
      <c r="D786" t="s">
        <v>491</v>
      </c>
      <c r="E786"/>
      <c r="F786" t="s">
        <v>561</v>
      </c>
      <c r="G786" s="44">
        <v>45291</v>
      </c>
      <c r="H786" s="63">
        <v>0</v>
      </c>
      <c r="I786" t="s">
        <v>36</v>
      </c>
      <c r="J786" t="s">
        <v>480</v>
      </c>
      <c r="K786" t="s">
        <v>31</v>
      </c>
    </row>
    <row r="787" spans="2:11" ht="14.5" x14ac:dyDescent="0.35">
      <c r="B787">
        <v>2024</v>
      </c>
      <c r="C787" t="s">
        <v>517</v>
      </c>
      <c r="D787" t="s">
        <v>492</v>
      </c>
      <c r="E787"/>
      <c r="F787" t="s">
        <v>562</v>
      </c>
      <c r="G787" s="44">
        <v>45291</v>
      </c>
      <c r="H787" s="63">
        <v>0</v>
      </c>
      <c r="I787" t="s">
        <v>36</v>
      </c>
      <c r="J787" t="s">
        <v>480</v>
      </c>
      <c r="K787" t="s">
        <v>31</v>
      </c>
    </row>
    <row r="788" spans="2:11" ht="14.5" x14ac:dyDescent="0.35">
      <c r="B788">
        <v>2024</v>
      </c>
      <c r="C788" t="s">
        <v>517</v>
      </c>
      <c r="D788" t="s">
        <v>461</v>
      </c>
      <c r="E788"/>
      <c r="F788" t="s">
        <v>488</v>
      </c>
      <c r="G788" s="44">
        <v>45291</v>
      </c>
      <c r="H788" s="63">
        <v>0</v>
      </c>
      <c r="I788" t="s">
        <v>36</v>
      </c>
      <c r="J788" t="s">
        <v>480</v>
      </c>
      <c r="K788" t="s">
        <v>31</v>
      </c>
    </row>
    <row r="789" spans="2:11" ht="14.5" x14ac:dyDescent="0.35">
      <c r="B789">
        <v>2024</v>
      </c>
      <c r="C789" t="s">
        <v>517</v>
      </c>
      <c r="D789" t="s">
        <v>461</v>
      </c>
      <c r="E789"/>
      <c r="F789" t="s">
        <v>487</v>
      </c>
      <c r="G789" s="44">
        <v>45291</v>
      </c>
      <c r="H789" s="63">
        <v>0</v>
      </c>
      <c r="I789" t="s">
        <v>36</v>
      </c>
      <c r="J789" t="s">
        <v>480</v>
      </c>
      <c r="K789" t="s">
        <v>31</v>
      </c>
    </row>
    <row r="790" spans="2:11" ht="14.5" x14ac:dyDescent="0.35">
      <c r="B790">
        <v>2024</v>
      </c>
      <c r="C790" t="s">
        <v>698</v>
      </c>
      <c r="D790" t="s">
        <v>538</v>
      </c>
      <c r="E790"/>
      <c r="F790"/>
      <c r="G790" s="44">
        <v>45657</v>
      </c>
      <c r="H790" s="63">
        <v>0</v>
      </c>
      <c r="I790" t="s">
        <v>328</v>
      </c>
      <c r="J790" t="s">
        <v>469</v>
      </c>
      <c r="K790" t="s">
        <v>31</v>
      </c>
    </row>
    <row r="791" spans="2:11" ht="14.5" x14ac:dyDescent="0.35">
      <c r="B791">
        <v>2024</v>
      </c>
      <c r="C791" t="s">
        <v>698</v>
      </c>
      <c r="D791" t="s">
        <v>477</v>
      </c>
      <c r="E791"/>
      <c r="F791"/>
      <c r="G791" s="44">
        <v>45657</v>
      </c>
      <c r="H791" s="63">
        <v>0</v>
      </c>
      <c r="I791" t="s">
        <v>328</v>
      </c>
      <c r="J791" t="s">
        <v>469</v>
      </c>
      <c r="K791" t="s">
        <v>31</v>
      </c>
    </row>
    <row r="792" spans="2:11" ht="14.5" x14ac:dyDescent="0.35">
      <c r="B792">
        <v>2024</v>
      </c>
      <c r="C792" t="s">
        <v>698</v>
      </c>
      <c r="D792" t="s">
        <v>479</v>
      </c>
      <c r="E792"/>
      <c r="F792"/>
      <c r="G792" s="44">
        <v>45657</v>
      </c>
      <c r="H792" s="63">
        <v>4</v>
      </c>
      <c r="I792" t="s">
        <v>328</v>
      </c>
      <c r="J792" t="s">
        <v>469</v>
      </c>
      <c r="K792" t="s">
        <v>720</v>
      </c>
    </row>
    <row r="793" spans="2:11" ht="14.5" x14ac:dyDescent="0.35">
      <c r="B793">
        <v>2024</v>
      </c>
      <c r="C793" t="s">
        <v>698</v>
      </c>
      <c r="D793" t="s">
        <v>460</v>
      </c>
      <c r="E793"/>
      <c r="F793"/>
      <c r="G793" s="44">
        <v>45565</v>
      </c>
      <c r="H793" s="63">
        <v>5</v>
      </c>
      <c r="I793" t="s">
        <v>328</v>
      </c>
      <c r="J793" t="s">
        <v>469</v>
      </c>
      <c r="K793" t="s">
        <v>493</v>
      </c>
    </row>
    <row r="794" spans="2:11" ht="14.5" x14ac:dyDescent="0.35">
      <c r="B794">
        <v>2024</v>
      </c>
      <c r="C794" t="s">
        <v>698</v>
      </c>
      <c r="D794" t="s">
        <v>491</v>
      </c>
      <c r="E794"/>
      <c r="F794"/>
      <c r="G794" s="44">
        <v>45657</v>
      </c>
      <c r="H794" s="63">
        <v>0</v>
      </c>
      <c r="I794" t="s">
        <v>328</v>
      </c>
      <c r="J794" t="s">
        <v>458</v>
      </c>
      <c r="K794" t="s">
        <v>31</v>
      </c>
    </row>
    <row r="795" spans="2:11" ht="14.5" x14ac:dyDescent="0.35">
      <c r="B795">
        <v>2024</v>
      </c>
      <c r="C795" t="s">
        <v>698</v>
      </c>
      <c r="D795" t="s">
        <v>492</v>
      </c>
      <c r="E795"/>
      <c r="F795"/>
      <c r="G795" s="44">
        <v>45657</v>
      </c>
      <c r="H795" s="63">
        <v>0</v>
      </c>
      <c r="I795" t="s">
        <v>328</v>
      </c>
      <c r="J795" t="s">
        <v>469</v>
      </c>
      <c r="K795" t="s">
        <v>31</v>
      </c>
    </row>
    <row r="796" spans="2:11" ht="14.5" x14ac:dyDescent="0.35">
      <c r="B796">
        <v>2024</v>
      </c>
      <c r="C796" t="s">
        <v>698</v>
      </c>
      <c r="D796" t="s">
        <v>787</v>
      </c>
      <c r="E796"/>
      <c r="F796"/>
      <c r="G796" s="44">
        <v>45565</v>
      </c>
      <c r="H796" s="63">
        <v>1</v>
      </c>
      <c r="I796" t="s">
        <v>328</v>
      </c>
      <c r="J796" t="s">
        <v>480</v>
      </c>
      <c r="K796" t="s">
        <v>788</v>
      </c>
    </row>
    <row r="797" spans="2:11" ht="14.5" x14ac:dyDescent="0.35">
      <c r="B797">
        <v>2024</v>
      </c>
      <c r="C797" t="s">
        <v>698</v>
      </c>
      <c r="D797" t="s">
        <v>461</v>
      </c>
      <c r="E797"/>
      <c r="F797"/>
      <c r="G797" s="44">
        <v>45657</v>
      </c>
      <c r="H797" s="63">
        <v>1</v>
      </c>
      <c r="I797" t="s">
        <v>328</v>
      </c>
      <c r="J797" t="s">
        <v>469</v>
      </c>
      <c r="K797" t="s">
        <v>722</v>
      </c>
    </row>
    <row r="798" spans="2:11" ht="14.5" x14ac:dyDescent="0.35">
      <c r="B798">
        <v>2024</v>
      </c>
      <c r="C798" t="s">
        <v>718</v>
      </c>
      <c r="D798"/>
      <c r="E798"/>
      <c r="F798"/>
      <c r="G798" s="44">
        <v>45657</v>
      </c>
      <c r="H798" s="63">
        <v>87</v>
      </c>
      <c r="I798" t="s">
        <v>389</v>
      </c>
      <c r="J798" t="s">
        <v>469</v>
      </c>
      <c r="K798" t="s">
        <v>551</v>
      </c>
    </row>
    <row r="799" spans="2:11" ht="14.5" x14ac:dyDescent="0.35">
      <c r="B799">
        <v>2024</v>
      </c>
      <c r="C799" t="s">
        <v>513</v>
      </c>
      <c r="D799" t="s">
        <v>479</v>
      </c>
      <c r="E799"/>
      <c r="F799" t="s">
        <v>481</v>
      </c>
      <c r="G799" s="44">
        <v>45657</v>
      </c>
      <c r="H799" s="63">
        <v>1</v>
      </c>
      <c r="I799" t="s">
        <v>36</v>
      </c>
      <c r="J799" t="s">
        <v>469</v>
      </c>
      <c r="K799" t="s">
        <v>31</v>
      </c>
    </row>
    <row r="800" spans="2:11" ht="14.5" x14ac:dyDescent="0.35">
      <c r="B800">
        <v>2024</v>
      </c>
      <c r="C800" t="s">
        <v>513</v>
      </c>
      <c r="D800" t="s">
        <v>479</v>
      </c>
      <c r="E800"/>
      <c r="F800" t="s">
        <v>478</v>
      </c>
      <c r="G800" s="44">
        <v>45657</v>
      </c>
      <c r="H800" s="63">
        <v>1</v>
      </c>
      <c r="I800" t="s">
        <v>36</v>
      </c>
      <c r="J800" t="s">
        <v>469</v>
      </c>
      <c r="K800" t="s">
        <v>31</v>
      </c>
    </row>
    <row r="801" spans="2:11" ht="14.5" x14ac:dyDescent="0.35">
      <c r="B801">
        <v>2024</v>
      </c>
      <c r="C801" t="s">
        <v>513</v>
      </c>
      <c r="D801" t="s">
        <v>483</v>
      </c>
      <c r="E801"/>
      <c r="F801" t="s">
        <v>482</v>
      </c>
      <c r="G801" s="44">
        <v>45657</v>
      </c>
      <c r="H801" s="63">
        <v>1</v>
      </c>
      <c r="I801" t="s">
        <v>36</v>
      </c>
      <c r="J801" t="s">
        <v>458</v>
      </c>
      <c r="K801" t="s">
        <v>31</v>
      </c>
    </row>
    <row r="802" spans="2:11" ht="14.5" x14ac:dyDescent="0.35">
      <c r="B802">
        <v>2024</v>
      </c>
      <c r="C802" t="s">
        <v>513</v>
      </c>
      <c r="D802" t="s">
        <v>492</v>
      </c>
      <c r="E802"/>
      <c r="F802" t="s">
        <v>562</v>
      </c>
      <c r="G802" s="44">
        <v>45657</v>
      </c>
      <c r="H802" s="63">
        <v>0</v>
      </c>
      <c r="I802" t="s">
        <v>36</v>
      </c>
      <c r="J802" t="s">
        <v>469</v>
      </c>
      <c r="K802" t="s">
        <v>31</v>
      </c>
    </row>
    <row r="803" spans="2:11" ht="14.5" x14ac:dyDescent="0.35">
      <c r="B803">
        <v>2024</v>
      </c>
      <c r="C803" t="s">
        <v>513</v>
      </c>
      <c r="D803" t="s">
        <v>461</v>
      </c>
      <c r="E803"/>
      <c r="F803" t="s">
        <v>488</v>
      </c>
      <c r="G803" s="44">
        <v>45657</v>
      </c>
      <c r="H803" s="63">
        <v>0</v>
      </c>
      <c r="I803" t="s">
        <v>36</v>
      </c>
      <c r="J803" t="s">
        <v>480</v>
      </c>
      <c r="K803" t="s">
        <v>31</v>
      </c>
    </row>
    <row r="804" spans="2:11" ht="14.5" x14ac:dyDescent="0.35">
      <c r="B804">
        <v>2024</v>
      </c>
      <c r="C804" t="s">
        <v>513</v>
      </c>
      <c r="D804" t="s">
        <v>461</v>
      </c>
      <c r="E804"/>
      <c r="F804" t="s">
        <v>487</v>
      </c>
      <c r="G804" s="44">
        <v>45657</v>
      </c>
      <c r="H804" s="63">
        <v>1</v>
      </c>
      <c r="I804" t="s">
        <v>36</v>
      </c>
      <c r="J804" t="s">
        <v>469</v>
      </c>
      <c r="K804" t="s">
        <v>31</v>
      </c>
    </row>
    <row r="805" spans="2:11" ht="14.5" x14ac:dyDescent="0.35">
      <c r="B805">
        <v>2024</v>
      </c>
      <c r="C805" t="s">
        <v>514</v>
      </c>
      <c r="D805" t="s">
        <v>479</v>
      </c>
      <c r="E805"/>
      <c r="F805" t="s">
        <v>481</v>
      </c>
      <c r="G805" s="44">
        <v>45657</v>
      </c>
      <c r="H805" s="63">
        <v>1</v>
      </c>
      <c r="I805" t="s">
        <v>36</v>
      </c>
      <c r="J805" t="s">
        <v>469</v>
      </c>
      <c r="K805" t="s">
        <v>31</v>
      </c>
    </row>
    <row r="806" spans="2:11" ht="14.5" x14ac:dyDescent="0.35">
      <c r="B806">
        <v>2024</v>
      </c>
      <c r="C806" t="s">
        <v>514</v>
      </c>
      <c r="D806" t="s">
        <v>479</v>
      </c>
      <c r="E806"/>
      <c r="F806" t="s">
        <v>478</v>
      </c>
      <c r="G806" s="44">
        <v>45657</v>
      </c>
      <c r="H806" s="63">
        <v>1</v>
      </c>
      <c r="I806" t="s">
        <v>36</v>
      </c>
      <c r="J806" t="s">
        <v>469</v>
      </c>
      <c r="K806" t="s">
        <v>31</v>
      </c>
    </row>
    <row r="807" spans="2:11" ht="14.5" x14ac:dyDescent="0.35">
      <c r="B807">
        <v>2024</v>
      </c>
      <c r="C807" t="s">
        <v>514</v>
      </c>
      <c r="D807" t="s">
        <v>483</v>
      </c>
      <c r="E807"/>
      <c r="F807" t="s">
        <v>482</v>
      </c>
      <c r="G807" s="44">
        <v>45657</v>
      </c>
      <c r="H807" s="63">
        <v>1</v>
      </c>
      <c r="I807" t="s">
        <v>36</v>
      </c>
      <c r="J807" t="s">
        <v>458</v>
      </c>
      <c r="K807" t="s">
        <v>31</v>
      </c>
    </row>
    <row r="808" spans="2:11" ht="14.5" x14ac:dyDescent="0.35">
      <c r="B808">
        <v>2024</v>
      </c>
      <c r="C808" t="s">
        <v>514</v>
      </c>
      <c r="D808" t="s">
        <v>492</v>
      </c>
      <c r="E808"/>
      <c r="F808" t="s">
        <v>562</v>
      </c>
      <c r="G808" s="44">
        <v>45657</v>
      </c>
      <c r="H808" s="63">
        <v>0</v>
      </c>
      <c r="I808" t="s">
        <v>36</v>
      </c>
      <c r="J808" t="s">
        <v>469</v>
      </c>
      <c r="K808" t="s">
        <v>31</v>
      </c>
    </row>
    <row r="809" spans="2:11" ht="14.5" x14ac:dyDescent="0.35">
      <c r="B809">
        <v>2024</v>
      </c>
      <c r="C809" t="s">
        <v>514</v>
      </c>
      <c r="D809" t="s">
        <v>461</v>
      </c>
      <c r="E809"/>
      <c r="F809" t="s">
        <v>488</v>
      </c>
      <c r="G809" s="44">
        <v>45657</v>
      </c>
      <c r="H809" s="63">
        <v>0</v>
      </c>
      <c r="I809" t="s">
        <v>36</v>
      </c>
      <c r="J809" t="s">
        <v>480</v>
      </c>
      <c r="K809" t="s">
        <v>31</v>
      </c>
    </row>
    <row r="810" spans="2:11" ht="14.5" x14ac:dyDescent="0.35">
      <c r="B810">
        <v>2024</v>
      </c>
      <c r="C810" t="s">
        <v>514</v>
      </c>
      <c r="D810" t="s">
        <v>461</v>
      </c>
      <c r="E810"/>
      <c r="F810" t="s">
        <v>487</v>
      </c>
      <c r="G810" s="44">
        <v>45657</v>
      </c>
      <c r="H810" s="63">
        <v>1</v>
      </c>
      <c r="I810" t="s">
        <v>36</v>
      </c>
      <c r="J810" t="s">
        <v>469</v>
      </c>
      <c r="K810" t="s">
        <v>31</v>
      </c>
    </row>
    <row r="811" spans="2:11" ht="14.5" x14ac:dyDescent="0.35">
      <c r="B811">
        <v>2024</v>
      </c>
      <c r="C811" t="s">
        <v>473</v>
      </c>
      <c r="D811" t="s">
        <v>538</v>
      </c>
      <c r="E811"/>
      <c r="F811"/>
      <c r="G811" s="44">
        <v>45657</v>
      </c>
      <c r="H811" s="63">
        <v>1</v>
      </c>
      <c r="I811" t="s">
        <v>66</v>
      </c>
      <c r="J811" t="s">
        <v>458</v>
      </c>
      <c r="K811" t="s">
        <v>31</v>
      </c>
    </row>
    <row r="812" spans="2:11" ht="14.5" x14ac:dyDescent="0.35">
      <c r="B812">
        <v>2024</v>
      </c>
      <c r="C812" t="s">
        <v>473</v>
      </c>
      <c r="D812" t="s">
        <v>479</v>
      </c>
      <c r="E812"/>
      <c r="F812"/>
      <c r="G812" s="44">
        <v>45657</v>
      </c>
      <c r="H812" s="63">
        <v>1</v>
      </c>
      <c r="I812" t="s">
        <v>66</v>
      </c>
      <c r="J812" t="s">
        <v>469</v>
      </c>
      <c r="K812" t="s">
        <v>720</v>
      </c>
    </row>
    <row r="813" spans="2:11" ht="14.5" x14ac:dyDescent="0.35">
      <c r="B813">
        <v>2024</v>
      </c>
      <c r="C813" t="s">
        <v>473</v>
      </c>
      <c r="D813" t="s">
        <v>460</v>
      </c>
      <c r="E813"/>
      <c r="F813"/>
      <c r="G813" s="44">
        <v>45565</v>
      </c>
      <c r="H813" s="63">
        <v>1</v>
      </c>
      <c r="I813" t="s">
        <v>66</v>
      </c>
      <c r="J813" t="s">
        <v>469</v>
      </c>
      <c r="K813" t="s">
        <v>493</v>
      </c>
    </row>
    <row r="814" spans="2:11" ht="14.5" x14ac:dyDescent="0.35">
      <c r="B814">
        <v>2024</v>
      </c>
      <c r="C814" t="s">
        <v>473</v>
      </c>
      <c r="D814" t="s">
        <v>491</v>
      </c>
      <c r="E814"/>
      <c r="F814"/>
      <c r="G814" s="44">
        <v>45657</v>
      </c>
      <c r="H814" s="63">
        <v>0</v>
      </c>
      <c r="I814" t="s">
        <v>66</v>
      </c>
      <c r="J814" t="s">
        <v>458</v>
      </c>
      <c r="K814" t="s">
        <v>31</v>
      </c>
    </row>
    <row r="815" spans="2:11" ht="14.5" x14ac:dyDescent="0.35">
      <c r="B815">
        <v>2024</v>
      </c>
      <c r="C815" t="s">
        <v>473</v>
      </c>
      <c r="D815" t="s">
        <v>492</v>
      </c>
      <c r="E815"/>
      <c r="F815"/>
      <c r="G815" s="44">
        <v>45657</v>
      </c>
      <c r="H815" s="63">
        <v>0</v>
      </c>
      <c r="I815" t="s">
        <v>66</v>
      </c>
      <c r="J815" t="s">
        <v>469</v>
      </c>
      <c r="K815" t="s">
        <v>31</v>
      </c>
    </row>
    <row r="816" spans="2:11" ht="14.5" x14ac:dyDescent="0.35">
      <c r="B816">
        <v>2024</v>
      </c>
      <c r="C816" t="s">
        <v>473</v>
      </c>
      <c r="D816" t="s">
        <v>787</v>
      </c>
      <c r="E816"/>
      <c r="F816"/>
      <c r="G816" s="44">
        <v>45565</v>
      </c>
      <c r="H816" s="63">
        <v>1</v>
      </c>
      <c r="I816" t="s">
        <v>66</v>
      </c>
      <c r="J816" t="s">
        <v>480</v>
      </c>
      <c r="K816" t="s">
        <v>788</v>
      </c>
    </row>
    <row r="817" spans="2:11" ht="14.5" x14ac:dyDescent="0.35">
      <c r="B817">
        <v>2024</v>
      </c>
      <c r="C817" t="s">
        <v>473</v>
      </c>
      <c r="D817" t="s">
        <v>461</v>
      </c>
      <c r="E817"/>
      <c r="F817"/>
      <c r="G817" s="44">
        <v>45657</v>
      </c>
      <c r="H817" s="63">
        <v>1</v>
      </c>
      <c r="I817" t="s">
        <v>66</v>
      </c>
      <c r="J817" t="s">
        <v>469</v>
      </c>
      <c r="K817" t="s">
        <v>722</v>
      </c>
    </row>
    <row r="818" spans="2:11" ht="14.5" x14ac:dyDescent="0.35">
      <c r="B818">
        <v>2024</v>
      </c>
      <c r="C818" t="s">
        <v>558</v>
      </c>
      <c r="D818"/>
      <c r="E818"/>
      <c r="F818"/>
      <c r="G818" s="44">
        <v>45291</v>
      </c>
      <c r="H818" s="63">
        <v>4</v>
      </c>
      <c r="I818" t="s">
        <v>724</v>
      </c>
      <c r="J818" t="s">
        <v>458</v>
      </c>
      <c r="K818" t="s">
        <v>551</v>
      </c>
    </row>
    <row r="819" spans="2:11" ht="14.5" x14ac:dyDescent="0.35">
      <c r="B819">
        <v>2024</v>
      </c>
      <c r="C819" t="s">
        <v>559</v>
      </c>
      <c r="D819"/>
      <c r="E819"/>
      <c r="F819"/>
      <c r="G819" s="44">
        <v>45657</v>
      </c>
      <c r="H819" s="63">
        <v>30</v>
      </c>
      <c r="I819" t="s">
        <v>389</v>
      </c>
      <c r="J819" t="s">
        <v>469</v>
      </c>
      <c r="K819" t="s">
        <v>551</v>
      </c>
    </row>
    <row r="820" spans="2:11" ht="14.5" x14ac:dyDescent="0.35">
      <c r="B820">
        <v>2024</v>
      </c>
      <c r="C820" t="s">
        <v>560</v>
      </c>
      <c r="D820"/>
      <c r="E820"/>
      <c r="F820"/>
      <c r="G820" s="44">
        <v>45657</v>
      </c>
      <c r="H820" s="63">
        <v>89</v>
      </c>
      <c r="I820" t="s">
        <v>389</v>
      </c>
      <c r="J820" t="s">
        <v>469</v>
      </c>
      <c r="K820" t="s">
        <v>551</v>
      </c>
    </row>
    <row r="821" spans="2:11" ht="14.5" x14ac:dyDescent="0.35">
      <c r="B821">
        <v>2024</v>
      </c>
      <c r="C821" t="s">
        <v>502</v>
      </c>
      <c r="D821" t="s">
        <v>479</v>
      </c>
      <c r="E821"/>
      <c r="F821" t="s">
        <v>481</v>
      </c>
      <c r="G821" s="44">
        <v>45657</v>
      </c>
      <c r="H821" s="63">
        <v>1</v>
      </c>
      <c r="I821" t="s">
        <v>36</v>
      </c>
      <c r="J821" t="s">
        <v>469</v>
      </c>
      <c r="K821" t="s">
        <v>31</v>
      </c>
    </row>
    <row r="822" spans="2:11" ht="14.5" x14ac:dyDescent="0.35">
      <c r="B822">
        <v>2024</v>
      </c>
      <c r="C822" t="s">
        <v>502</v>
      </c>
      <c r="D822" t="s">
        <v>479</v>
      </c>
      <c r="E822"/>
      <c r="F822" t="s">
        <v>478</v>
      </c>
      <c r="G822" s="44">
        <v>45657</v>
      </c>
      <c r="H822" s="63">
        <v>1</v>
      </c>
      <c r="I822" t="s">
        <v>36</v>
      </c>
      <c r="J822" t="s">
        <v>469</v>
      </c>
      <c r="K822" t="s">
        <v>31</v>
      </c>
    </row>
    <row r="823" spans="2:11" ht="14.5" x14ac:dyDescent="0.35">
      <c r="B823">
        <v>2024</v>
      </c>
      <c r="C823" t="s">
        <v>502</v>
      </c>
      <c r="D823" t="s">
        <v>483</v>
      </c>
      <c r="E823"/>
      <c r="F823" t="s">
        <v>482</v>
      </c>
      <c r="G823" s="44">
        <v>45657</v>
      </c>
      <c r="H823" s="63">
        <v>1</v>
      </c>
      <c r="I823" t="s">
        <v>36</v>
      </c>
      <c r="J823" t="s">
        <v>458</v>
      </c>
      <c r="K823" t="s">
        <v>31</v>
      </c>
    </row>
    <row r="824" spans="2:11" ht="14.5" x14ac:dyDescent="0.35">
      <c r="B824">
        <v>2024</v>
      </c>
      <c r="C824" t="s">
        <v>502</v>
      </c>
      <c r="D824" t="s">
        <v>492</v>
      </c>
      <c r="E824"/>
      <c r="F824" t="s">
        <v>562</v>
      </c>
      <c r="G824" s="44">
        <v>45657</v>
      </c>
      <c r="H824" s="63">
        <v>0</v>
      </c>
      <c r="I824" t="s">
        <v>36</v>
      </c>
      <c r="J824" t="s">
        <v>469</v>
      </c>
      <c r="K824" t="s">
        <v>31</v>
      </c>
    </row>
    <row r="825" spans="2:11" ht="14.5" x14ac:dyDescent="0.35">
      <c r="B825">
        <v>2024</v>
      </c>
      <c r="C825" t="s">
        <v>508</v>
      </c>
      <c r="D825" t="s">
        <v>477</v>
      </c>
      <c r="E825"/>
      <c r="F825" t="s">
        <v>476</v>
      </c>
      <c r="G825" s="44">
        <v>45291</v>
      </c>
      <c r="H825" s="63">
        <v>0</v>
      </c>
      <c r="I825" t="s">
        <v>36</v>
      </c>
      <c r="J825" t="s">
        <v>480</v>
      </c>
      <c r="K825" t="s">
        <v>31</v>
      </c>
    </row>
    <row r="826" spans="2:11" ht="14.5" x14ac:dyDescent="0.35">
      <c r="B826">
        <v>2024</v>
      </c>
      <c r="C826" t="s">
        <v>508</v>
      </c>
      <c r="D826" t="s">
        <v>477</v>
      </c>
      <c r="E826"/>
      <c r="F826" t="s">
        <v>563</v>
      </c>
      <c r="G826" s="44">
        <v>45291</v>
      </c>
      <c r="H826" s="63">
        <v>0</v>
      </c>
      <c r="I826" t="s">
        <v>36</v>
      </c>
      <c r="J826" t="s">
        <v>480</v>
      </c>
      <c r="K826" t="s">
        <v>31</v>
      </c>
    </row>
    <row r="827" spans="2:11" ht="14.5" x14ac:dyDescent="0.35">
      <c r="B827">
        <v>2024</v>
      </c>
      <c r="C827" t="s">
        <v>508</v>
      </c>
      <c r="D827" t="s">
        <v>479</v>
      </c>
      <c r="E827"/>
      <c r="F827" t="s">
        <v>481</v>
      </c>
      <c r="G827" s="44">
        <v>45291</v>
      </c>
      <c r="H827" s="63">
        <v>0</v>
      </c>
      <c r="I827" t="s">
        <v>36</v>
      </c>
      <c r="J827" t="s">
        <v>480</v>
      </c>
      <c r="K827" t="s">
        <v>31</v>
      </c>
    </row>
    <row r="828" spans="2:11" ht="14.5" x14ac:dyDescent="0.35">
      <c r="B828">
        <v>2024</v>
      </c>
      <c r="C828" t="s">
        <v>508</v>
      </c>
      <c r="D828" t="s">
        <v>479</v>
      </c>
      <c r="E828"/>
      <c r="F828" t="s">
        <v>478</v>
      </c>
      <c r="G828" s="44">
        <v>45291</v>
      </c>
      <c r="H828" s="63">
        <v>0</v>
      </c>
      <c r="I828" t="s">
        <v>36</v>
      </c>
      <c r="J828" t="s">
        <v>480</v>
      </c>
      <c r="K828" t="s">
        <v>31</v>
      </c>
    </row>
    <row r="829" spans="2:11" ht="14.5" x14ac:dyDescent="0.35">
      <c r="B829">
        <v>2024</v>
      </c>
      <c r="C829" t="s">
        <v>508</v>
      </c>
      <c r="D829" t="s">
        <v>483</v>
      </c>
      <c r="E829"/>
      <c r="F829" t="s">
        <v>484</v>
      </c>
      <c r="G829" s="44">
        <v>45291</v>
      </c>
      <c r="H829" s="63">
        <v>1</v>
      </c>
      <c r="I829" t="s">
        <v>36</v>
      </c>
      <c r="J829" t="s">
        <v>469</v>
      </c>
      <c r="K829" t="s">
        <v>31</v>
      </c>
    </row>
    <row r="830" spans="2:11" ht="14.5" x14ac:dyDescent="0.35">
      <c r="B830">
        <v>2024</v>
      </c>
      <c r="C830" t="s">
        <v>508</v>
      </c>
      <c r="D830" t="s">
        <v>483</v>
      </c>
      <c r="E830"/>
      <c r="F830" t="s">
        <v>485</v>
      </c>
      <c r="G830" s="44">
        <v>45291</v>
      </c>
      <c r="H830" s="63">
        <v>1</v>
      </c>
      <c r="I830" t="s">
        <v>36</v>
      </c>
      <c r="J830" t="s">
        <v>469</v>
      </c>
      <c r="K830" t="s">
        <v>31</v>
      </c>
    </row>
    <row r="831" spans="2:11" ht="14.5" x14ac:dyDescent="0.35">
      <c r="B831">
        <v>2024</v>
      </c>
      <c r="C831" t="s">
        <v>508</v>
      </c>
      <c r="D831" t="s">
        <v>483</v>
      </c>
      <c r="E831"/>
      <c r="F831" t="s">
        <v>482</v>
      </c>
      <c r="G831" s="44">
        <v>45291</v>
      </c>
      <c r="H831" s="63">
        <v>1</v>
      </c>
      <c r="I831" t="s">
        <v>36</v>
      </c>
      <c r="J831" t="s">
        <v>458</v>
      </c>
      <c r="K831" t="s">
        <v>31</v>
      </c>
    </row>
    <row r="832" spans="2:11" ht="14.5" x14ac:dyDescent="0.35">
      <c r="B832">
        <v>2024</v>
      </c>
      <c r="C832" t="s">
        <v>508</v>
      </c>
      <c r="D832" t="s">
        <v>483</v>
      </c>
      <c r="E832"/>
      <c r="F832" t="s">
        <v>486</v>
      </c>
      <c r="G832" s="44">
        <v>45291</v>
      </c>
      <c r="H832" s="63">
        <v>1</v>
      </c>
      <c r="I832" t="s">
        <v>36</v>
      </c>
      <c r="J832" t="s">
        <v>469</v>
      </c>
      <c r="K832" t="s">
        <v>31</v>
      </c>
    </row>
    <row r="833" spans="2:11" ht="14.5" x14ac:dyDescent="0.35">
      <c r="B833">
        <v>2024</v>
      </c>
      <c r="C833" t="s">
        <v>508</v>
      </c>
      <c r="D833" t="s">
        <v>460</v>
      </c>
      <c r="E833"/>
      <c r="F833" t="s">
        <v>489</v>
      </c>
      <c r="G833" s="44">
        <v>45291</v>
      </c>
      <c r="H833" s="63">
        <v>0</v>
      </c>
      <c r="I833" t="s">
        <v>36</v>
      </c>
      <c r="J833" t="s">
        <v>480</v>
      </c>
      <c r="K833" t="s">
        <v>31</v>
      </c>
    </row>
    <row r="834" spans="2:11" ht="14.5" x14ac:dyDescent="0.35">
      <c r="B834">
        <v>2024</v>
      </c>
      <c r="C834" t="s">
        <v>508</v>
      </c>
      <c r="D834" t="s">
        <v>491</v>
      </c>
      <c r="E834"/>
      <c r="F834" t="s">
        <v>561</v>
      </c>
      <c r="G834" s="44">
        <v>45291</v>
      </c>
      <c r="H834" s="63">
        <v>0</v>
      </c>
      <c r="I834" t="s">
        <v>36</v>
      </c>
      <c r="J834" t="s">
        <v>480</v>
      </c>
      <c r="K834" t="s">
        <v>31</v>
      </c>
    </row>
    <row r="835" spans="2:11" ht="14.5" x14ac:dyDescent="0.35">
      <c r="B835">
        <v>2024</v>
      </c>
      <c r="C835" t="s">
        <v>508</v>
      </c>
      <c r="D835" t="s">
        <v>492</v>
      </c>
      <c r="E835"/>
      <c r="F835" t="s">
        <v>562</v>
      </c>
      <c r="G835" s="44">
        <v>45291</v>
      </c>
      <c r="H835" s="63">
        <v>0</v>
      </c>
      <c r="I835" t="s">
        <v>36</v>
      </c>
      <c r="J835" t="s">
        <v>480</v>
      </c>
      <c r="K835" t="s">
        <v>31</v>
      </c>
    </row>
    <row r="836" spans="2:11" ht="14.5" x14ac:dyDescent="0.35">
      <c r="B836">
        <v>2024</v>
      </c>
      <c r="C836" t="s">
        <v>508</v>
      </c>
      <c r="D836" t="s">
        <v>461</v>
      </c>
      <c r="E836"/>
      <c r="F836" t="s">
        <v>488</v>
      </c>
      <c r="G836" s="44">
        <v>45291</v>
      </c>
      <c r="H836" s="63">
        <v>0</v>
      </c>
      <c r="I836" t="s">
        <v>36</v>
      </c>
      <c r="J836" t="s">
        <v>480</v>
      </c>
      <c r="K836" t="s">
        <v>31</v>
      </c>
    </row>
    <row r="837" spans="2:11" ht="14.5" x14ac:dyDescent="0.35">
      <c r="B837">
        <v>2024</v>
      </c>
      <c r="C837" t="s">
        <v>508</v>
      </c>
      <c r="D837" t="s">
        <v>461</v>
      </c>
      <c r="E837"/>
      <c r="F837" t="s">
        <v>487</v>
      </c>
      <c r="G837" s="44">
        <v>45291</v>
      </c>
      <c r="H837" s="63">
        <v>0</v>
      </c>
      <c r="I837" t="s">
        <v>36</v>
      </c>
      <c r="J837" t="s">
        <v>480</v>
      </c>
      <c r="K837" t="s">
        <v>31</v>
      </c>
    </row>
    <row r="838" spans="2:11" ht="14.5" x14ac:dyDescent="0.35">
      <c r="B838">
        <v>2024</v>
      </c>
      <c r="C838" t="s">
        <v>525</v>
      </c>
      <c r="D838" t="s">
        <v>477</v>
      </c>
      <c r="E838"/>
      <c r="F838"/>
      <c r="G838" s="44">
        <v>45291</v>
      </c>
      <c r="H838" s="63">
        <v>1</v>
      </c>
      <c r="I838" t="s">
        <v>471</v>
      </c>
      <c r="J838" t="s">
        <v>458</v>
      </c>
      <c r="K838" t="s">
        <v>31</v>
      </c>
    </row>
    <row r="839" spans="2:11" ht="14.5" x14ac:dyDescent="0.35">
      <c r="B839">
        <v>2024</v>
      </c>
      <c r="C839" t="s">
        <v>525</v>
      </c>
      <c r="D839" t="s">
        <v>479</v>
      </c>
      <c r="E839"/>
      <c r="F839"/>
      <c r="G839" s="44">
        <v>45291</v>
      </c>
      <c r="H839" s="63">
        <v>1</v>
      </c>
      <c r="I839" t="s">
        <v>471</v>
      </c>
      <c r="J839" t="s">
        <v>458</v>
      </c>
      <c r="K839" t="s">
        <v>720</v>
      </c>
    </row>
    <row r="840" spans="2:11" ht="14.5" x14ac:dyDescent="0.35">
      <c r="B840">
        <v>2024</v>
      </c>
      <c r="C840" t="s">
        <v>525</v>
      </c>
      <c r="D840" t="s">
        <v>483</v>
      </c>
      <c r="E840"/>
      <c r="F840"/>
      <c r="G840" s="44">
        <v>45291</v>
      </c>
      <c r="H840" s="63">
        <v>1</v>
      </c>
      <c r="I840" t="s">
        <v>471</v>
      </c>
      <c r="J840" t="s">
        <v>458</v>
      </c>
      <c r="K840" t="s">
        <v>31</v>
      </c>
    </row>
    <row r="841" spans="2:11" ht="14.5" x14ac:dyDescent="0.35">
      <c r="B841">
        <v>2024</v>
      </c>
      <c r="C841" t="s">
        <v>525</v>
      </c>
      <c r="D841" t="s">
        <v>460</v>
      </c>
      <c r="E841"/>
      <c r="F841"/>
      <c r="G841" s="44">
        <v>45199</v>
      </c>
      <c r="H841" s="63">
        <v>1</v>
      </c>
      <c r="I841" t="s">
        <v>66</v>
      </c>
      <c r="J841" t="s">
        <v>469</v>
      </c>
      <c r="K841" t="s">
        <v>493</v>
      </c>
    </row>
    <row r="842" spans="2:11" ht="14.5" x14ac:dyDescent="0.35">
      <c r="B842">
        <v>2024</v>
      </c>
      <c r="C842" t="s">
        <v>525</v>
      </c>
      <c r="D842" t="s">
        <v>491</v>
      </c>
      <c r="E842"/>
      <c r="F842"/>
      <c r="G842" s="44">
        <v>45291</v>
      </c>
      <c r="H842" s="63">
        <v>1</v>
      </c>
      <c r="I842" t="s">
        <v>471</v>
      </c>
      <c r="J842" t="s">
        <v>458</v>
      </c>
      <c r="K842" t="s">
        <v>31</v>
      </c>
    </row>
    <row r="843" spans="2:11" ht="14.5" x14ac:dyDescent="0.35">
      <c r="B843">
        <v>2024</v>
      </c>
      <c r="C843" t="s">
        <v>525</v>
      </c>
      <c r="D843" t="s">
        <v>492</v>
      </c>
      <c r="E843"/>
      <c r="F843"/>
      <c r="G843" s="44">
        <v>45291</v>
      </c>
      <c r="H843" s="63">
        <v>1</v>
      </c>
      <c r="I843" t="s">
        <v>471</v>
      </c>
      <c r="J843" t="s">
        <v>458</v>
      </c>
      <c r="K843" t="s">
        <v>31</v>
      </c>
    </row>
    <row r="844" spans="2:11" ht="14.5" x14ac:dyDescent="0.35">
      <c r="B844">
        <v>2024</v>
      </c>
      <c r="C844" t="s">
        <v>525</v>
      </c>
      <c r="D844" t="s">
        <v>787</v>
      </c>
      <c r="E844"/>
      <c r="F844"/>
      <c r="G844" s="44">
        <v>45138</v>
      </c>
      <c r="H844" s="63">
        <v>1</v>
      </c>
      <c r="I844" t="s">
        <v>66</v>
      </c>
      <c r="J844" t="s">
        <v>480</v>
      </c>
      <c r="K844" t="s">
        <v>788</v>
      </c>
    </row>
    <row r="845" spans="2:11" ht="14.5" x14ac:dyDescent="0.35">
      <c r="B845">
        <v>2024</v>
      </c>
      <c r="C845" t="s">
        <v>525</v>
      </c>
      <c r="D845" t="s">
        <v>461</v>
      </c>
      <c r="E845"/>
      <c r="F845"/>
      <c r="G845" s="44">
        <v>45138</v>
      </c>
      <c r="H845" s="63">
        <v>1</v>
      </c>
      <c r="I845" t="s">
        <v>66</v>
      </c>
      <c r="J845" t="s">
        <v>469</v>
      </c>
      <c r="K845" t="s">
        <v>722</v>
      </c>
    </row>
    <row r="846" spans="2:11" ht="14.5" x14ac:dyDescent="0.35">
      <c r="B846">
        <v>2024</v>
      </c>
      <c r="C846" t="s">
        <v>526</v>
      </c>
      <c r="D846" t="s">
        <v>538</v>
      </c>
      <c r="E846"/>
      <c r="F846"/>
      <c r="G846" s="44">
        <v>45657</v>
      </c>
      <c r="H846" s="63">
        <v>0</v>
      </c>
      <c r="I846" t="s">
        <v>66</v>
      </c>
      <c r="J846" t="s">
        <v>458</v>
      </c>
      <c r="K846" t="s">
        <v>31</v>
      </c>
    </row>
    <row r="847" spans="2:11" ht="14.5" x14ac:dyDescent="0.35">
      <c r="B847">
        <v>2024</v>
      </c>
      <c r="C847" t="s">
        <v>526</v>
      </c>
      <c r="D847" t="s">
        <v>477</v>
      </c>
      <c r="E847"/>
      <c r="F847"/>
      <c r="G847" s="44">
        <v>45657</v>
      </c>
      <c r="H847" s="63">
        <v>0</v>
      </c>
      <c r="I847" t="s">
        <v>66</v>
      </c>
      <c r="J847" t="s">
        <v>458</v>
      </c>
      <c r="K847" t="s">
        <v>31</v>
      </c>
    </row>
    <row r="848" spans="2:11" ht="14.5" x14ac:dyDescent="0.35">
      <c r="B848">
        <v>2024</v>
      </c>
      <c r="C848" t="s">
        <v>526</v>
      </c>
      <c r="D848" t="s">
        <v>479</v>
      </c>
      <c r="E848"/>
      <c r="F848"/>
      <c r="G848" s="44">
        <v>45657</v>
      </c>
      <c r="H848" s="63">
        <v>0</v>
      </c>
      <c r="I848" t="s">
        <v>66</v>
      </c>
      <c r="J848" t="s">
        <v>469</v>
      </c>
      <c r="K848" t="s">
        <v>720</v>
      </c>
    </row>
    <row r="849" spans="2:11" ht="14.5" x14ac:dyDescent="0.35">
      <c r="B849">
        <v>2024</v>
      </c>
      <c r="C849" t="s">
        <v>526</v>
      </c>
      <c r="D849" t="s">
        <v>483</v>
      </c>
      <c r="E849"/>
      <c r="F849"/>
      <c r="G849" s="44">
        <v>45291</v>
      </c>
      <c r="H849" s="63">
        <v>0</v>
      </c>
      <c r="I849" t="s">
        <v>471</v>
      </c>
      <c r="J849" t="s">
        <v>469</v>
      </c>
      <c r="K849" t="s">
        <v>31</v>
      </c>
    </row>
    <row r="850" spans="2:11" ht="14.5" x14ac:dyDescent="0.35">
      <c r="B850">
        <v>2024</v>
      </c>
      <c r="C850" t="s">
        <v>526</v>
      </c>
      <c r="D850" t="s">
        <v>460</v>
      </c>
      <c r="E850"/>
      <c r="F850"/>
      <c r="G850" s="44">
        <v>45565</v>
      </c>
      <c r="H850" s="63">
        <v>1</v>
      </c>
      <c r="I850" t="s">
        <v>66</v>
      </c>
      <c r="J850" t="s">
        <v>480</v>
      </c>
      <c r="K850" t="s">
        <v>493</v>
      </c>
    </row>
    <row r="851" spans="2:11" ht="14.5" x14ac:dyDescent="0.35">
      <c r="B851">
        <v>2024</v>
      </c>
      <c r="C851" t="s">
        <v>526</v>
      </c>
      <c r="D851" t="s">
        <v>491</v>
      </c>
      <c r="E851"/>
      <c r="F851"/>
      <c r="G851" s="44">
        <v>45657</v>
      </c>
      <c r="H851" s="63">
        <v>1</v>
      </c>
      <c r="I851" t="s">
        <v>66</v>
      </c>
      <c r="J851" t="s">
        <v>458</v>
      </c>
      <c r="K851" t="s">
        <v>31</v>
      </c>
    </row>
    <row r="852" spans="2:11" ht="14.5" x14ac:dyDescent="0.35">
      <c r="B852">
        <v>2024</v>
      </c>
      <c r="C852" t="s">
        <v>526</v>
      </c>
      <c r="D852" t="s">
        <v>492</v>
      </c>
      <c r="E852"/>
      <c r="F852"/>
      <c r="G852" s="44">
        <v>45657</v>
      </c>
      <c r="H852" s="63">
        <v>0</v>
      </c>
      <c r="I852" t="s">
        <v>66</v>
      </c>
      <c r="J852" t="s">
        <v>469</v>
      </c>
      <c r="K852" t="s">
        <v>31</v>
      </c>
    </row>
    <row r="853" spans="2:11" ht="14.5" x14ac:dyDescent="0.35">
      <c r="B853">
        <v>2024</v>
      </c>
      <c r="C853" t="s">
        <v>526</v>
      </c>
      <c r="D853" t="s">
        <v>787</v>
      </c>
      <c r="E853"/>
      <c r="F853"/>
      <c r="G853" s="44">
        <v>45565</v>
      </c>
      <c r="H853" s="63">
        <v>0</v>
      </c>
      <c r="I853" t="s">
        <v>66</v>
      </c>
      <c r="J853" t="s">
        <v>480</v>
      </c>
      <c r="K853" t="s">
        <v>788</v>
      </c>
    </row>
    <row r="854" spans="2:11" ht="14.5" x14ac:dyDescent="0.35">
      <c r="B854">
        <v>2024</v>
      </c>
      <c r="C854" t="s">
        <v>526</v>
      </c>
      <c r="D854" t="s">
        <v>461</v>
      </c>
      <c r="E854"/>
      <c r="F854"/>
      <c r="G854" s="44">
        <v>45657</v>
      </c>
      <c r="H854" s="63">
        <v>1</v>
      </c>
      <c r="I854" t="s">
        <v>66</v>
      </c>
      <c r="J854" t="s">
        <v>469</v>
      </c>
      <c r="K854" t="s">
        <v>722</v>
      </c>
    </row>
    <row r="855" spans="2:11" ht="14.5" x14ac:dyDescent="0.35">
      <c r="B855">
        <v>2024</v>
      </c>
      <c r="C855" t="s">
        <v>554</v>
      </c>
      <c r="D855"/>
      <c r="E855"/>
      <c r="F855"/>
      <c r="G855" s="44">
        <v>45657</v>
      </c>
      <c r="H855" s="63">
        <v>77</v>
      </c>
      <c r="I855" t="s">
        <v>389</v>
      </c>
      <c r="J855" t="s">
        <v>469</v>
      </c>
      <c r="K855" t="s">
        <v>551</v>
      </c>
    </row>
    <row r="856" spans="2:11" ht="14.5" x14ac:dyDescent="0.35">
      <c r="B856">
        <v>2024</v>
      </c>
      <c r="C856" t="s">
        <v>555</v>
      </c>
      <c r="D856"/>
      <c r="E856"/>
      <c r="F856"/>
      <c r="G856" s="44">
        <v>45657</v>
      </c>
      <c r="H856" s="63">
        <v>89</v>
      </c>
      <c r="I856" t="s">
        <v>389</v>
      </c>
      <c r="J856" t="s">
        <v>469</v>
      </c>
      <c r="K856" t="s">
        <v>551</v>
      </c>
    </row>
    <row r="857" spans="2:11" ht="14.5" x14ac:dyDescent="0.35">
      <c r="B857">
        <v>2024</v>
      </c>
      <c r="C857" t="s">
        <v>459</v>
      </c>
      <c r="D857" t="s">
        <v>477</v>
      </c>
      <c r="E857"/>
      <c r="F857" t="s">
        <v>476</v>
      </c>
      <c r="G857" s="44">
        <v>45291</v>
      </c>
      <c r="H857" s="63">
        <v>178550</v>
      </c>
      <c r="I857" t="s">
        <v>48</v>
      </c>
      <c r="J857" t="s">
        <v>458</v>
      </c>
      <c r="K857" t="s">
        <v>31</v>
      </c>
    </row>
    <row r="858" spans="2:11" ht="14.5" x14ac:dyDescent="0.35">
      <c r="B858">
        <v>2024</v>
      </c>
      <c r="C858" t="s">
        <v>459</v>
      </c>
      <c r="D858" t="s">
        <v>477</v>
      </c>
      <c r="E858"/>
      <c r="F858" t="s">
        <v>563</v>
      </c>
      <c r="G858" s="44">
        <v>45657</v>
      </c>
      <c r="H858" s="63">
        <v>184683</v>
      </c>
      <c r="I858" t="s">
        <v>48</v>
      </c>
      <c r="J858" t="s">
        <v>458</v>
      </c>
      <c r="K858" t="s">
        <v>31</v>
      </c>
    </row>
    <row r="859" spans="2:11" ht="14.5" x14ac:dyDescent="0.35">
      <c r="B859">
        <v>2024</v>
      </c>
      <c r="C859" t="s">
        <v>459</v>
      </c>
      <c r="D859" t="s">
        <v>479</v>
      </c>
      <c r="E859"/>
      <c r="F859" t="s">
        <v>481</v>
      </c>
      <c r="G859" s="44">
        <v>45657</v>
      </c>
      <c r="H859" s="63">
        <v>315074</v>
      </c>
      <c r="I859" t="s">
        <v>48</v>
      </c>
      <c r="J859" t="s">
        <v>469</v>
      </c>
      <c r="K859" t="s">
        <v>31</v>
      </c>
    </row>
    <row r="860" spans="2:11" ht="14.5" x14ac:dyDescent="0.35">
      <c r="B860">
        <v>2024</v>
      </c>
      <c r="C860" t="s">
        <v>459</v>
      </c>
      <c r="D860" t="s">
        <v>479</v>
      </c>
      <c r="E860"/>
      <c r="F860" t="s">
        <v>478</v>
      </c>
      <c r="G860" s="44">
        <v>45657</v>
      </c>
      <c r="H860" s="63">
        <v>198715</v>
      </c>
      <c r="I860" t="s">
        <v>48</v>
      </c>
      <c r="J860" t="s">
        <v>469</v>
      </c>
      <c r="K860" t="s">
        <v>31</v>
      </c>
    </row>
    <row r="861" spans="2:11" ht="14.5" x14ac:dyDescent="0.35">
      <c r="B861">
        <v>2024</v>
      </c>
      <c r="C861" t="s">
        <v>459</v>
      </c>
      <c r="D861" t="s">
        <v>483</v>
      </c>
      <c r="E861"/>
      <c r="F861" t="s">
        <v>484</v>
      </c>
      <c r="G861" s="44">
        <v>45657</v>
      </c>
      <c r="H861" s="63">
        <v>156595</v>
      </c>
      <c r="I861" t="s">
        <v>48</v>
      </c>
      <c r="J861" t="s">
        <v>458</v>
      </c>
      <c r="K861" t="s">
        <v>31</v>
      </c>
    </row>
    <row r="862" spans="2:11" ht="14.5" x14ac:dyDescent="0.35">
      <c r="B862">
        <v>2024</v>
      </c>
      <c r="C862" t="s">
        <v>459</v>
      </c>
      <c r="D862" t="s">
        <v>483</v>
      </c>
      <c r="E862"/>
      <c r="F862" t="s">
        <v>485</v>
      </c>
      <c r="G862" s="44">
        <v>45657</v>
      </c>
      <c r="H862" s="63">
        <v>95598</v>
      </c>
      <c r="I862" t="s">
        <v>48</v>
      </c>
      <c r="J862" t="s">
        <v>458</v>
      </c>
      <c r="K862" t="s">
        <v>31</v>
      </c>
    </row>
    <row r="863" spans="2:11" ht="14.5" x14ac:dyDescent="0.35">
      <c r="B863">
        <v>2024</v>
      </c>
      <c r="C863" t="s">
        <v>459</v>
      </c>
      <c r="D863" t="s">
        <v>483</v>
      </c>
      <c r="E863"/>
      <c r="F863" t="s">
        <v>482</v>
      </c>
      <c r="G863" s="44">
        <v>45657</v>
      </c>
      <c r="H863" s="63">
        <v>73656</v>
      </c>
      <c r="I863" t="s">
        <v>48</v>
      </c>
      <c r="J863" t="s">
        <v>458</v>
      </c>
      <c r="K863" t="s">
        <v>31</v>
      </c>
    </row>
    <row r="864" spans="2:11" ht="14.5" x14ac:dyDescent="0.35">
      <c r="B864">
        <v>2024</v>
      </c>
      <c r="C864" t="s">
        <v>459</v>
      </c>
      <c r="D864" t="s">
        <v>483</v>
      </c>
      <c r="E864"/>
      <c r="F864" t="s">
        <v>486</v>
      </c>
      <c r="G864" s="44">
        <v>45657</v>
      </c>
      <c r="H864" s="63">
        <v>97595</v>
      </c>
      <c r="I864" t="s">
        <v>48</v>
      </c>
      <c r="J864" t="s">
        <v>458</v>
      </c>
      <c r="K864" t="s">
        <v>31</v>
      </c>
    </row>
    <row r="865" spans="2:11" ht="14.5" x14ac:dyDescent="0.35">
      <c r="B865">
        <v>2024</v>
      </c>
      <c r="C865" t="s">
        <v>459</v>
      </c>
      <c r="D865" t="s">
        <v>460</v>
      </c>
      <c r="E865"/>
      <c r="F865" t="s">
        <v>489</v>
      </c>
      <c r="G865" s="44">
        <v>45291</v>
      </c>
      <c r="H865" s="63">
        <v>105732</v>
      </c>
      <c r="I865" t="s">
        <v>48</v>
      </c>
      <c r="J865" t="s">
        <v>458</v>
      </c>
      <c r="K865" t="s">
        <v>31</v>
      </c>
    </row>
    <row r="866" spans="2:11" ht="14.5" x14ac:dyDescent="0.35">
      <c r="B866">
        <v>2024</v>
      </c>
      <c r="C866" t="s">
        <v>459</v>
      </c>
      <c r="D866" t="s">
        <v>491</v>
      </c>
      <c r="E866"/>
      <c r="F866" t="s">
        <v>561</v>
      </c>
      <c r="G866" s="44">
        <v>45291</v>
      </c>
      <c r="H866" s="63">
        <v>30247</v>
      </c>
      <c r="I866" t="s">
        <v>48</v>
      </c>
      <c r="J866" t="s">
        <v>458</v>
      </c>
      <c r="K866" t="s">
        <v>31</v>
      </c>
    </row>
    <row r="867" spans="2:11" ht="14.5" x14ac:dyDescent="0.35">
      <c r="B867">
        <v>2024</v>
      </c>
      <c r="C867" t="s">
        <v>459</v>
      </c>
      <c r="D867" t="s">
        <v>492</v>
      </c>
      <c r="E867"/>
      <c r="F867" t="s">
        <v>562</v>
      </c>
      <c r="G867" s="44">
        <v>45657</v>
      </c>
      <c r="H867" s="63">
        <v>216522</v>
      </c>
      <c r="I867" t="s">
        <v>48</v>
      </c>
      <c r="J867" t="s">
        <v>458</v>
      </c>
      <c r="K867" t="s">
        <v>31</v>
      </c>
    </row>
    <row r="868" spans="2:11" ht="14.5" x14ac:dyDescent="0.35">
      <c r="B868">
        <v>2024</v>
      </c>
      <c r="C868" t="s">
        <v>459</v>
      </c>
      <c r="D868" t="s">
        <v>461</v>
      </c>
      <c r="E868"/>
      <c r="F868" t="s">
        <v>488</v>
      </c>
      <c r="G868" s="44">
        <v>45657</v>
      </c>
      <c r="H868" s="63">
        <v>218723</v>
      </c>
      <c r="I868" t="s">
        <v>48</v>
      </c>
      <c r="J868" t="s">
        <v>469</v>
      </c>
      <c r="K868" t="s">
        <v>31</v>
      </c>
    </row>
    <row r="869" spans="2:11" ht="14.5" x14ac:dyDescent="0.35">
      <c r="B869">
        <v>2024</v>
      </c>
      <c r="C869" t="s">
        <v>459</v>
      </c>
      <c r="D869" t="s">
        <v>461</v>
      </c>
      <c r="E869"/>
      <c r="F869" t="s">
        <v>487</v>
      </c>
      <c r="G869" s="44">
        <v>45657</v>
      </c>
      <c r="H869" s="63">
        <v>383213</v>
      </c>
      <c r="I869" t="s">
        <v>48</v>
      </c>
      <c r="J869" t="s">
        <v>469</v>
      </c>
      <c r="K869" t="s">
        <v>31</v>
      </c>
    </row>
    <row r="870" spans="2:11" ht="14.5" x14ac:dyDescent="0.35">
      <c r="B870">
        <v>2024</v>
      </c>
      <c r="C870" t="s">
        <v>462</v>
      </c>
      <c r="D870" t="s">
        <v>477</v>
      </c>
      <c r="E870"/>
      <c r="F870" t="s">
        <v>476</v>
      </c>
      <c r="G870" s="44">
        <v>45291</v>
      </c>
      <c r="H870" s="63">
        <v>17</v>
      </c>
      <c r="I870" t="s">
        <v>87</v>
      </c>
      <c r="J870" t="s">
        <v>469</v>
      </c>
      <c r="K870" t="s">
        <v>31</v>
      </c>
    </row>
    <row r="871" spans="2:11" ht="14.5" x14ac:dyDescent="0.35">
      <c r="B871">
        <v>2024</v>
      </c>
      <c r="C871" t="s">
        <v>462</v>
      </c>
      <c r="D871" t="s">
        <v>477</v>
      </c>
      <c r="E871"/>
      <c r="F871" t="s">
        <v>563</v>
      </c>
      <c r="G871" s="44">
        <v>45657</v>
      </c>
      <c r="H871" s="63">
        <v>25</v>
      </c>
      <c r="I871" t="s">
        <v>87</v>
      </c>
      <c r="J871" t="s">
        <v>458</v>
      </c>
      <c r="K871" t="s">
        <v>31</v>
      </c>
    </row>
    <row r="872" spans="2:11" ht="14.5" x14ac:dyDescent="0.35">
      <c r="B872">
        <v>2024</v>
      </c>
      <c r="C872" t="s">
        <v>462</v>
      </c>
      <c r="D872" t="s">
        <v>479</v>
      </c>
      <c r="E872"/>
      <c r="F872" t="s">
        <v>481</v>
      </c>
      <c r="G872" s="44">
        <v>45657</v>
      </c>
      <c r="H872" s="63">
        <v>39</v>
      </c>
      <c r="I872" t="s">
        <v>87</v>
      </c>
      <c r="J872" t="s">
        <v>469</v>
      </c>
      <c r="K872" t="s">
        <v>31</v>
      </c>
    </row>
    <row r="873" spans="2:11" ht="14.5" x14ac:dyDescent="0.35">
      <c r="B873">
        <v>2024</v>
      </c>
      <c r="C873" t="s">
        <v>462</v>
      </c>
      <c r="D873" t="s">
        <v>479</v>
      </c>
      <c r="E873"/>
      <c r="F873" t="s">
        <v>478</v>
      </c>
      <c r="G873" s="44">
        <v>45657</v>
      </c>
      <c r="H873" s="63">
        <v>34</v>
      </c>
      <c r="I873" t="s">
        <v>87</v>
      </c>
      <c r="J873" t="s">
        <v>469</v>
      </c>
      <c r="K873" t="s">
        <v>31</v>
      </c>
    </row>
    <row r="874" spans="2:11" ht="14.5" x14ac:dyDescent="0.35">
      <c r="B874">
        <v>2024</v>
      </c>
      <c r="C874" t="s">
        <v>462</v>
      </c>
      <c r="D874" t="s">
        <v>483</v>
      </c>
      <c r="E874"/>
      <c r="F874" t="s">
        <v>484</v>
      </c>
      <c r="G874" s="44">
        <v>45657</v>
      </c>
      <c r="H874" s="63">
        <v>120</v>
      </c>
      <c r="I874" t="s">
        <v>87</v>
      </c>
      <c r="J874" t="s">
        <v>458</v>
      </c>
      <c r="K874" t="s">
        <v>31</v>
      </c>
    </row>
    <row r="875" spans="2:11" ht="14.5" x14ac:dyDescent="0.35">
      <c r="B875">
        <v>2024</v>
      </c>
      <c r="C875" t="s">
        <v>462</v>
      </c>
      <c r="D875" t="s">
        <v>483</v>
      </c>
      <c r="E875"/>
      <c r="F875" t="s">
        <v>485</v>
      </c>
      <c r="G875" s="44">
        <v>45657</v>
      </c>
      <c r="H875" s="63">
        <v>25</v>
      </c>
      <c r="I875" t="s">
        <v>87</v>
      </c>
      <c r="J875" t="s">
        <v>458</v>
      </c>
      <c r="K875" t="s">
        <v>31</v>
      </c>
    </row>
    <row r="876" spans="2:11" ht="14.5" x14ac:dyDescent="0.35">
      <c r="B876">
        <v>2024</v>
      </c>
      <c r="C876" t="s">
        <v>462</v>
      </c>
      <c r="D876" t="s">
        <v>483</v>
      </c>
      <c r="E876"/>
      <c r="F876" t="s">
        <v>482</v>
      </c>
      <c r="G876" s="44">
        <v>45657</v>
      </c>
      <c r="H876" s="63">
        <v>8</v>
      </c>
      <c r="I876" t="s">
        <v>87</v>
      </c>
      <c r="J876" t="s">
        <v>458</v>
      </c>
      <c r="K876" t="s">
        <v>31</v>
      </c>
    </row>
    <row r="877" spans="2:11" ht="14.5" x14ac:dyDescent="0.35">
      <c r="B877">
        <v>2024</v>
      </c>
      <c r="C877" t="s">
        <v>462</v>
      </c>
      <c r="D877" t="s">
        <v>483</v>
      </c>
      <c r="E877"/>
      <c r="F877" t="s">
        <v>486</v>
      </c>
      <c r="G877" s="44">
        <v>45657</v>
      </c>
      <c r="H877" s="63">
        <v>18</v>
      </c>
      <c r="I877" t="s">
        <v>87</v>
      </c>
      <c r="J877" t="s">
        <v>458</v>
      </c>
      <c r="K877" t="s">
        <v>31</v>
      </c>
    </row>
    <row r="878" spans="2:11" ht="14.5" x14ac:dyDescent="0.35">
      <c r="B878">
        <v>2024</v>
      </c>
      <c r="C878" t="s">
        <v>462</v>
      </c>
      <c r="D878" t="s">
        <v>460</v>
      </c>
      <c r="E878"/>
      <c r="F878" t="s">
        <v>489</v>
      </c>
      <c r="G878" s="44">
        <v>45291</v>
      </c>
      <c r="H878" s="63">
        <v>28</v>
      </c>
      <c r="I878" t="s">
        <v>87</v>
      </c>
      <c r="J878" t="s">
        <v>480</v>
      </c>
      <c r="K878" t="s">
        <v>31</v>
      </c>
    </row>
    <row r="879" spans="2:11" ht="14.5" x14ac:dyDescent="0.35">
      <c r="B879">
        <v>2024</v>
      </c>
      <c r="C879" t="s">
        <v>462</v>
      </c>
      <c r="D879" t="s">
        <v>491</v>
      </c>
      <c r="E879"/>
      <c r="F879" t="s">
        <v>561</v>
      </c>
      <c r="G879" s="44">
        <v>45291</v>
      </c>
      <c r="H879" s="63">
        <v>3</v>
      </c>
      <c r="I879" t="s">
        <v>87</v>
      </c>
      <c r="J879" t="s">
        <v>480</v>
      </c>
      <c r="K879" t="s">
        <v>31</v>
      </c>
    </row>
    <row r="880" spans="2:11" ht="14.5" x14ac:dyDescent="0.35">
      <c r="B880">
        <v>2024</v>
      </c>
      <c r="C880" t="s">
        <v>462</v>
      </c>
      <c r="D880" t="s">
        <v>492</v>
      </c>
      <c r="E880"/>
      <c r="F880" t="s">
        <v>562</v>
      </c>
      <c r="G880" s="44">
        <v>45657</v>
      </c>
      <c r="H880" s="63">
        <v>28</v>
      </c>
      <c r="I880" t="s">
        <v>87</v>
      </c>
      <c r="J880" t="s">
        <v>469</v>
      </c>
      <c r="K880" t="s">
        <v>31</v>
      </c>
    </row>
    <row r="881" spans="2:11" ht="14.5" x14ac:dyDescent="0.35">
      <c r="B881">
        <v>2024</v>
      </c>
      <c r="C881" t="s">
        <v>462</v>
      </c>
      <c r="D881" t="s">
        <v>461</v>
      </c>
      <c r="E881"/>
      <c r="F881" t="s">
        <v>488</v>
      </c>
      <c r="G881" s="44">
        <v>45657</v>
      </c>
      <c r="H881" s="63">
        <v>33</v>
      </c>
      <c r="I881" t="s">
        <v>87</v>
      </c>
      <c r="J881" t="s">
        <v>469</v>
      </c>
      <c r="K881" t="s">
        <v>31</v>
      </c>
    </row>
    <row r="882" spans="2:11" ht="14.5" x14ac:dyDescent="0.35">
      <c r="B882">
        <v>2024</v>
      </c>
      <c r="C882" t="s">
        <v>462</v>
      </c>
      <c r="D882" t="s">
        <v>461</v>
      </c>
      <c r="E882"/>
      <c r="F882" t="s">
        <v>487</v>
      </c>
      <c r="G882" s="44">
        <v>45657</v>
      </c>
      <c r="H882" s="63">
        <v>30</v>
      </c>
      <c r="I882" t="s">
        <v>87</v>
      </c>
      <c r="J882" t="s">
        <v>469</v>
      </c>
      <c r="K882" t="s">
        <v>31</v>
      </c>
    </row>
    <row r="883" spans="2:11" ht="14.5" x14ac:dyDescent="0.35">
      <c r="B883">
        <v>2024</v>
      </c>
      <c r="C883" t="s">
        <v>463</v>
      </c>
      <c r="D883" t="s">
        <v>477</v>
      </c>
      <c r="E883"/>
      <c r="F883" t="s">
        <v>476</v>
      </c>
      <c r="G883" s="44">
        <v>45291</v>
      </c>
      <c r="H883" s="63">
        <v>102</v>
      </c>
      <c r="I883" t="s">
        <v>92</v>
      </c>
      <c r="J883" t="s">
        <v>458</v>
      </c>
      <c r="K883" t="s">
        <v>31</v>
      </c>
    </row>
    <row r="884" spans="2:11" ht="14.5" x14ac:dyDescent="0.35">
      <c r="B884">
        <v>2024</v>
      </c>
      <c r="C884" t="s">
        <v>463</v>
      </c>
      <c r="D884" t="s">
        <v>477</v>
      </c>
      <c r="E884"/>
      <c r="F884" t="s">
        <v>563</v>
      </c>
      <c r="G884" s="44">
        <v>45657</v>
      </c>
      <c r="H884" s="63">
        <v>156</v>
      </c>
      <c r="I884" t="s">
        <v>92</v>
      </c>
      <c r="J884" t="s">
        <v>458</v>
      </c>
      <c r="K884" t="s">
        <v>31</v>
      </c>
    </row>
    <row r="885" spans="2:11" ht="14.5" x14ac:dyDescent="0.35">
      <c r="B885">
        <v>2024</v>
      </c>
      <c r="C885" t="s">
        <v>463</v>
      </c>
      <c r="D885" t="s">
        <v>479</v>
      </c>
      <c r="E885"/>
      <c r="F885" t="s">
        <v>481</v>
      </c>
      <c r="G885" s="44">
        <v>45657</v>
      </c>
      <c r="H885" s="63">
        <v>89</v>
      </c>
      <c r="I885" t="s">
        <v>92</v>
      </c>
      <c r="J885" t="s">
        <v>469</v>
      </c>
      <c r="K885" t="s">
        <v>31</v>
      </c>
    </row>
    <row r="886" spans="2:11" ht="14.5" x14ac:dyDescent="0.35">
      <c r="B886">
        <v>2024</v>
      </c>
      <c r="C886" t="s">
        <v>463</v>
      </c>
      <c r="D886" t="s">
        <v>479</v>
      </c>
      <c r="E886"/>
      <c r="F886" t="s">
        <v>478</v>
      </c>
      <c r="G886" s="44">
        <v>45657</v>
      </c>
      <c r="H886" s="63">
        <v>60</v>
      </c>
      <c r="I886" t="s">
        <v>92</v>
      </c>
      <c r="J886" t="s">
        <v>469</v>
      </c>
      <c r="K886" t="s">
        <v>31</v>
      </c>
    </row>
    <row r="887" spans="2:11" ht="14.5" x14ac:dyDescent="0.35">
      <c r="B887">
        <v>2024</v>
      </c>
      <c r="C887" t="s">
        <v>463</v>
      </c>
      <c r="D887" t="s">
        <v>483</v>
      </c>
      <c r="E887"/>
      <c r="F887" t="s">
        <v>484</v>
      </c>
      <c r="G887" s="44">
        <v>45657</v>
      </c>
      <c r="H887" s="63">
        <v>100</v>
      </c>
      <c r="I887" t="s">
        <v>92</v>
      </c>
      <c r="J887" t="s">
        <v>458</v>
      </c>
      <c r="K887" t="s">
        <v>31</v>
      </c>
    </row>
    <row r="888" spans="2:11" ht="14.5" x14ac:dyDescent="0.35">
      <c r="B888">
        <v>2024</v>
      </c>
      <c r="C888" t="s">
        <v>463</v>
      </c>
      <c r="D888" t="s">
        <v>483</v>
      </c>
      <c r="E888"/>
      <c r="F888" t="s">
        <v>485</v>
      </c>
      <c r="G888" s="44">
        <v>45657</v>
      </c>
      <c r="H888" s="63">
        <v>108</v>
      </c>
      <c r="I888" t="s">
        <v>92</v>
      </c>
      <c r="J888" t="s">
        <v>458</v>
      </c>
      <c r="K888" t="s">
        <v>31</v>
      </c>
    </row>
    <row r="889" spans="2:11" ht="14.5" x14ac:dyDescent="0.35">
      <c r="B889">
        <v>2024</v>
      </c>
      <c r="C889" t="s">
        <v>463</v>
      </c>
      <c r="D889" t="s">
        <v>483</v>
      </c>
      <c r="E889"/>
      <c r="F889" t="s">
        <v>482</v>
      </c>
      <c r="G889" s="44">
        <v>45657</v>
      </c>
      <c r="H889" s="63">
        <v>73</v>
      </c>
      <c r="I889" t="s">
        <v>92</v>
      </c>
      <c r="J889" t="s">
        <v>458</v>
      </c>
      <c r="K889" t="s">
        <v>31</v>
      </c>
    </row>
    <row r="890" spans="2:11" ht="14.5" x14ac:dyDescent="0.35">
      <c r="B890">
        <v>2024</v>
      </c>
      <c r="C890" t="s">
        <v>463</v>
      </c>
      <c r="D890" t="s">
        <v>483</v>
      </c>
      <c r="E890"/>
      <c r="F890" t="s">
        <v>486</v>
      </c>
      <c r="G890" s="44">
        <v>45657</v>
      </c>
      <c r="H890" s="63">
        <v>242</v>
      </c>
      <c r="I890" t="s">
        <v>92</v>
      </c>
      <c r="J890" t="s">
        <v>458</v>
      </c>
      <c r="K890" t="s">
        <v>31</v>
      </c>
    </row>
    <row r="891" spans="2:11" ht="14.5" x14ac:dyDescent="0.35">
      <c r="B891">
        <v>2024</v>
      </c>
      <c r="C891" t="s">
        <v>463</v>
      </c>
      <c r="D891" t="s">
        <v>460</v>
      </c>
      <c r="E891"/>
      <c r="F891" t="s">
        <v>489</v>
      </c>
      <c r="G891" s="44">
        <v>45291</v>
      </c>
      <c r="H891" s="63">
        <v>70</v>
      </c>
      <c r="I891" t="s">
        <v>92</v>
      </c>
      <c r="J891" t="s">
        <v>469</v>
      </c>
      <c r="K891" t="s">
        <v>31</v>
      </c>
    </row>
    <row r="892" spans="2:11" ht="14.5" x14ac:dyDescent="0.35">
      <c r="B892">
        <v>2024</v>
      </c>
      <c r="C892" t="s">
        <v>463</v>
      </c>
      <c r="D892" t="s">
        <v>491</v>
      </c>
      <c r="E892"/>
      <c r="F892" t="s">
        <v>561</v>
      </c>
      <c r="G892" s="44">
        <v>45291</v>
      </c>
      <c r="H892" s="63">
        <v>8</v>
      </c>
      <c r="I892" t="s">
        <v>92</v>
      </c>
      <c r="J892" t="s">
        <v>458</v>
      </c>
      <c r="K892" t="s">
        <v>31</v>
      </c>
    </row>
    <row r="893" spans="2:11" ht="14.5" x14ac:dyDescent="0.35">
      <c r="B893">
        <v>2024</v>
      </c>
      <c r="C893" t="s">
        <v>463</v>
      </c>
      <c r="D893" t="s">
        <v>492</v>
      </c>
      <c r="E893"/>
      <c r="F893" t="s">
        <v>562</v>
      </c>
      <c r="G893" s="44">
        <v>45657</v>
      </c>
      <c r="H893" s="63">
        <v>161</v>
      </c>
      <c r="I893" t="s">
        <v>92</v>
      </c>
      <c r="J893" t="s">
        <v>469</v>
      </c>
      <c r="K893" t="s">
        <v>31</v>
      </c>
    </row>
    <row r="894" spans="2:11" ht="14.5" x14ac:dyDescent="0.35">
      <c r="B894">
        <v>2024</v>
      </c>
      <c r="C894" t="s">
        <v>463</v>
      </c>
      <c r="D894" t="s">
        <v>461</v>
      </c>
      <c r="E894"/>
      <c r="F894" t="s">
        <v>488</v>
      </c>
      <c r="G894" s="44">
        <v>45657</v>
      </c>
      <c r="H894" s="63">
        <v>68</v>
      </c>
      <c r="I894" t="s">
        <v>92</v>
      </c>
      <c r="J894" t="s">
        <v>469</v>
      </c>
      <c r="K894" t="s">
        <v>31</v>
      </c>
    </row>
    <row r="895" spans="2:11" ht="14.5" x14ac:dyDescent="0.35">
      <c r="B895">
        <v>2024</v>
      </c>
      <c r="C895" t="s">
        <v>463</v>
      </c>
      <c r="D895" t="s">
        <v>461</v>
      </c>
      <c r="E895"/>
      <c r="F895" t="s">
        <v>487</v>
      </c>
      <c r="G895" s="44">
        <v>45657</v>
      </c>
      <c r="H895" s="63">
        <v>158</v>
      </c>
      <c r="I895" t="s">
        <v>92</v>
      </c>
      <c r="J895" t="s">
        <v>469</v>
      </c>
      <c r="K895" t="s">
        <v>31</v>
      </c>
    </row>
    <row r="896" spans="2:11" ht="14.5" x14ac:dyDescent="0.35">
      <c r="B896">
        <v>2024</v>
      </c>
      <c r="C896" t="s">
        <v>496</v>
      </c>
      <c r="D896" t="s">
        <v>477</v>
      </c>
      <c r="E896"/>
      <c r="F896" t="s">
        <v>476</v>
      </c>
      <c r="G896" s="44">
        <v>45657</v>
      </c>
      <c r="H896" s="63">
        <v>125690</v>
      </c>
      <c r="I896" t="s">
        <v>48</v>
      </c>
      <c r="J896" t="s">
        <v>458</v>
      </c>
      <c r="K896" t="s">
        <v>31</v>
      </c>
    </row>
    <row r="897" spans="2:11" ht="14.5" x14ac:dyDescent="0.35">
      <c r="B897">
        <v>2024</v>
      </c>
      <c r="C897" t="s">
        <v>496</v>
      </c>
      <c r="D897" t="s">
        <v>477</v>
      </c>
      <c r="E897"/>
      <c r="F897" t="s">
        <v>563</v>
      </c>
      <c r="G897" s="44">
        <v>45657</v>
      </c>
      <c r="H897" s="63">
        <v>152548</v>
      </c>
      <c r="I897" t="s">
        <v>48</v>
      </c>
      <c r="J897" t="s">
        <v>458</v>
      </c>
      <c r="K897" t="s">
        <v>31</v>
      </c>
    </row>
    <row r="898" spans="2:11" ht="14.5" x14ac:dyDescent="0.35">
      <c r="B898">
        <v>2024</v>
      </c>
      <c r="C898" t="s">
        <v>496</v>
      </c>
      <c r="D898" t="s">
        <v>479</v>
      </c>
      <c r="E898"/>
      <c r="F898" t="s">
        <v>481</v>
      </c>
      <c r="G898" s="44">
        <v>45657</v>
      </c>
      <c r="H898" s="63">
        <v>103974</v>
      </c>
      <c r="I898" t="s">
        <v>48</v>
      </c>
      <c r="J898" t="s">
        <v>469</v>
      </c>
      <c r="K898" t="s">
        <v>31</v>
      </c>
    </row>
    <row r="899" spans="2:11" ht="14.5" x14ac:dyDescent="0.35">
      <c r="B899">
        <v>2024</v>
      </c>
      <c r="C899" t="s">
        <v>496</v>
      </c>
      <c r="D899" t="s">
        <v>479</v>
      </c>
      <c r="E899"/>
      <c r="F899" t="s">
        <v>478</v>
      </c>
      <c r="G899" s="44">
        <v>45657</v>
      </c>
      <c r="H899" s="63">
        <v>85447</v>
      </c>
      <c r="I899" t="s">
        <v>48</v>
      </c>
      <c r="J899" t="s">
        <v>469</v>
      </c>
      <c r="K899" t="s">
        <v>31</v>
      </c>
    </row>
    <row r="900" spans="2:11" ht="14.5" x14ac:dyDescent="0.35">
      <c r="B900">
        <v>2024</v>
      </c>
      <c r="C900" t="s">
        <v>496</v>
      </c>
      <c r="D900" t="s">
        <v>483</v>
      </c>
      <c r="E900"/>
      <c r="F900" t="s">
        <v>484</v>
      </c>
      <c r="G900" s="44">
        <v>45657</v>
      </c>
      <c r="H900" s="63">
        <v>90825</v>
      </c>
      <c r="I900" t="s">
        <v>48</v>
      </c>
      <c r="J900" t="s">
        <v>458</v>
      </c>
      <c r="K900" t="s">
        <v>31</v>
      </c>
    </row>
    <row r="901" spans="2:11" ht="14.5" x14ac:dyDescent="0.35">
      <c r="B901">
        <v>2024</v>
      </c>
      <c r="C901" t="s">
        <v>496</v>
      </c>
      <c r="D901" t="s">
        <v>483</v>
      </c>
      <c r="E901"/>
      <c r="F901" t="s">
        <v>485</v>
      </c>
      <c r="G901" s="44">
        <v>45657</v>
      </c>
      <c r="H901" s="63">
        <v>66919</v>
      </c>
      <c r="I901" t="s">
        <v>48</v>
      </c>
      <c r="J901" t="s">
        <v>458</v>
      </c>
      <c r="K901" t="s">
        <v>31</v>
      </c>
    </row>
    <row r="902" spans="2:11" ht="14.5" x14ac:dyDescent="0.35">
      <c r="B902">
        <v>2024</v>
      </c>
      <c r="C902" t="s">
        <v>496</v>
      </c>
      <c r="D902" t="s">
        <v>483</v>
      </c>
      <c r="E902"/>
      <c r="F902" t="s">
        <v>482</v>
      </c>
      <c r="G902" s="44">
        <v>45657</v>
      </c>
      <c r="H902" s="63">
        <v>57452</v>
      </c>
      <c r="I902" t="s">
        <v>48</v>
      </c>
      <c r="J902" t="s">
        <v>458</v>
      </c>
      <c r="K902" t="s">
        <v>31</v>
      </c>
    </row>
    <row r="903" spans="2:11" ht="14.5" x14ac:dyDescent="0.35">
      <c r="B903">
        <v>2024</v>
      </c>
      <c r="C903" t="s">
        <v>496</v>
      </c>
      <c r="D903" t="s">
        <v>483</v>
      </c>
      <c r="E903"/>
      <c r="F903" t="s">
        <v>486</v>
      </c>
      <c r="G903" s="44">
        <v>45657</v>
      </c>
      <c r="H903" s="63">
        <v>69390</v>
      </c>
      <c r="I903" t="s">
        <v>48</v>
      </c>
      <c r="J903" t="s">
        <v>458</v>
      </c>
      <c r="K903" t="s">
        <v>31</v>
      </c>
    </row>
    <row r="904" spans="2:11" ht="14.5" x14ac:dyDescent="0.35">
      <c r="B904">
        <v>2024</v>
      </c>
      <c r="C904" t="s">
        <v>496</v>
      </c>
      <c r="D904" t="s">
        <v>492</v>
      </c>
      <c r="E904"/>
      <c r="F904" t="s">
        <v>562</v>
      </c>
      <c r="G904" s="44">
        <v>45657</v>
      </c>
      <c r="H904" s="63">
        <v>120819</v>
      </c>
      <c r="I904" t="s">
        <v>48</v>
      </c>
      <c r="J904" t="s">
        <v>480</v>
      </c>
      <c r="K904" t="s">
        <v>31</v>
      </c>
    </row>
    <row r="905" spans="2:11" ht="14.5" x14ac:dyDescent="0.35">
      <c r="B905">
        <v>2024</v>
      </c>
      <c r="C905" t="s">
        <v>496</v>
      </c>
      <c r="D905" t="s">
        <v>461</v>
      </c>
      <c r="E905"/>
      <c r="F905" t="s">
        <v>488</v>
      </c>
      <c r="G905" s="44">
        <v>45657</v>
      </c>
      <c r="H905" s="63">
        <v>115924</v>
      </c>
      <c r="I905" t="s">
        <v>48</v>
      </c>
      <c r="J905" t="s">
        <v>469</v>
      </c>
      <c r="K905" t="s">
        <v>31</v>
      </c>
    </row>
    <row r="906" spans="2:11" ht="14.5" x14ac:dyDescent="0.35">
      <c r="B906">
        <v>2024</v>
      </c>
      <c r="C906" t="s">
        <v>496</v>
      </c>
      <c r="D906" t="s">
        <v>461</v>
      </c>
      <c r="E906"/>
      <c r="F906" t="s">
        <v>487</v>
      </c>
      <c r="G906" s="44">
        <v>45657</v>
      </c>
      <c r="H906" s="63">
        <v>172446</v>
      </c>
      <c r="I906" t="s">
        <v>48</v>
      </c>
      <c r="J906" t="s">
        <v>469</v>
      </c>
      <c r="K906" t="s">
        <v>31</v>
      </c>
    </row>
    <row r="907" spans="2:11" ht="14.5" x14ac:dyDescent="0.35">
      <c r="B907">
        <v>2024</v>
      </c>
      <c r="C907" t="s">
        <v>497</v>
      </c>
      <c r="D907" t="s">
        <v>477</v>
      </c>
      <c r="E907"/>
      <c r="F907" t="s">
        <v>476</v>
      </c>
      <c r="G907" s="44">
        <v>45657</v>
      </c>
      <c r="H907" s="63">
        <v>35644</v>
      </c>
      <c r="I907" t="s">
        <v>48</v>
      </c>
      <c r="J907" t="s">
        <v>458</v>
      </c>
      <c r="K907" t="s">
        <v>31</v>
      </c>
    </row>
    <row r="908" spans="2:11" ht="14.5" x14ac:dyDescent="0.35">
      <c r="B908">
        <v>2024</v>
      </c>
      <c r="C908" t="s">
        <v>497</v>
      </c>
      <c r="D908" t="s">
        <v>477</v>
      </c>
      <c r="E908"/>
      <c r="F908" t="s">
        <v>563</v>
      </c>
      <c r="G908" s="44">
        <v>45657</v>
      </c>
      <c r="H908" s="63">
        <v>0</v>
      </c>
      <c r="I908" t="s">
        <v>48</v>
      </c>
      <c r="J908" t="s">
        <v>458</v>
      </c>
      <c r="K908" t="s">
        <v>31</v>
      </c>
    </row>
    <row r="909" spans="2:11" ht="14.5" x14ac:dyDescent="0.35">
      <c r="B909">
        <v>2024</v>
      </c>
      <c r="C909" t="s">
        <v>497</v>
      </c>
      <c r="D909" t="s">
        <v>479</v>
      </c>
      <c r="E909"/>
      <c r="F909" t="s">
        <v>481</v>
      </c>
      <c r="G909" s="44">
        <v>45657</v>
      </c>
      <c r="H909" s="63">
        <v>72467</v>
      </c>
      <c r="I909" t="s">
        <v>48</v>
      </c>
      <c r="J909" t="s">
        <v>469</v>
      </c>
      <c r="K909" t="s">
        <v>31</v>
      </c>
    </row>
    <row r="910" spans="2:11" ht="14.5" x14ac:dyDescent="0.35">
      <c r="B910">
        <v>2024</v>
      </c>
      <c r="C910" t="s">
        <v>497</v>
      </c>
      <c r="D910" t="s">
        <v>479</v>
      </c>
      <c r="E910"/>
      <c r="F910" t="s">
        <v>478</v>
      </c>
      <c r="G910" s="44">
        <v>45657</v>
      </c>
      <c r="H910" s="63">
        <v>13910</v>
      </c>
      <c r="I910" t="s">
        <v>48</v>
      </c>
      <c r="J910" t="s">
        <v>469</v>
      </c>
      <c r="K910" t="s">
        <v>31</v>
      </c>
    </row>
    <row r="911" spans="2:11" ht="14.5" x14ac:dyDescent="0.35">
      <c r="B911">
        <v>2024</v>
      </c>
      <c r="C911" t="s">
        <v>497</v>
      </c>
      <c r="D911" t="s">
        <v>483</v>
      </c>
      <c r="E911"/>
      <c r="F911" t="s">
        <v>484</v>
      </c>
      <c r="G911" s="44">
        <v>45657</v>
      </c>
      <c r="H911" s="63">
        <v>23490</v>
      </c>
      <c r="I911" t="s">
        <v>48</v>
      </c>
      <c r="J911" t="s">
        <v>458</v>
      </c>
      <c r="K911" t="s">
        <v>31</v>
      </c>
    </row>
    <row r="912" spans="2:11" ht="14.5" x14ac:dyDescent="0.35">
      <c r="B912">
        <v>2024</v>
      </c>
      <c r="C912" t="s">
        <v>497</v>
      </c>
      <c r="D912" t="s">
        <v>483</v>
      </c>
      <c r="E912"/>
      <c r="F912" t="s">
        <v>485</v>
      </c>
      <c r="G912" s="44">
        <v>45657</v>
      </c>
      <c r="H912" s="63">
        <v>14340</v>
      </c>
      <c r="I912" t="s">
        <v>48</v>
      </c>
      <c r="J912" t="s">
        <v>458</v>
      </c>
      <c r="K912" t="s">
        <v>31</v>
      </c>
    </row>
    <row r="913" spans="2:11" ht="14.5" x14ac:dyDescent="0.35">
      <c r="B913">
        <v>2024</v>
      </c>
      <c r="C913" t="s">
        <v>497</v>
      </c>
      <c r="D913" t="s">
        <v>483</v>
      </c>
      <c r="E913"/>
      <c r="F913" t="s">
        <v>482</v>
      </c>
      <c r="G913" s="44">
        <v>45657</v>
      </c>
      <c r="H913" s="63">
        <v>17677</v>
      </c>
      <c r="I913" t="s">
        <v>48</v>
      </c>
      <c r="J913" t="s">
        <v>458</v>
      </c>
      <c r="K913" t="s">
        <v>31</v>
      </c>
    </row>
    <row r="914" spans="2:11" ht="14.5" x14ac:dyDescent="0.35">
      <c r="B914">
        <v>2024</v>
      </c>
      <c r="C914" t="s">
        <v>497</v>
      </c>
      <c r="D914" t="s">
        <v>483</v>
      </c>
      <c r="E914"/>
      <c r="F914" t="s">
        <v>486</v>
      </c>
      <c r="G914" s="44">
        <v>45657</v>
      </c>
      <c r="H914" s="63">
        <v>13664</v>
      </c>
      <c r="I914" t="s">
        <v>48</v>
      </c>
      <c r="J914" t="s">
        <v>458</v>
      </c>
      <c r="K914" t="s">
        <v>31</v>
      </c>
    </row>
    <row r="915" spans="2:11" ht="14.5" x14ac:dyDescent="0.35">
      <c r="B915">
        <v>2024</v>
      </c>
      <c r="C915" t="s">
        <v>497</v>
      </c>
      <c r="D915" t="s">
        <v>492</v>
      </c>
      <c r="E915"/>
      <c r="F915" t="s">
        <v>562</v>
      </c>
      <c r="G915" s="44">
        <v>45657</v>
      </c>
      <c r="H915" s="63">
        <v>39407</v>
      </c>
      <c r="I915" t="s">
        <v>48</v>
      </c>
      <c r="J915" t="s">
        <v>480</v>
      </c>
      <c r="K915" t="s">
        <v>31</v>
      </c>
    </row>
    <row r="916" spans="2:11" ht="14.5" x14ac:dyDescent="0.35">
      <c r="B916">
        <v>2024</v>
      </c>
      <c r="C916" t="s">
        <v>497</v>
      </c>
      <c r="D916" t="s">
        <v>461</v>
      </c>
      <c r="E916"/>
      <c r="F916" t="s">
        <v>488</v>
      </c>
      <c r="G916" s="44">
        <v>45657</v>
      </c>
      <c r="H916" s="63">
        <v>98425</v>
      </c>
      <c r="I916" t="s">
        <v>48</v>
      </c>
      <c r="J916" t="s">
        <v>469</v>
      </c>
      <c r="K916" t="s">
        <v>31</v>
      </c>
    </row>
    <row r="917" spans="2:11" ht="14.5" x14ac:dyDescent="0.35">
      <c r="B917">
        <v>2024</v>
      </c>
      <c r="C917" t="s">
        <v>497</v>
      </c>
      <c r="D917" t="s">
        <v>461</v>
      </c>
      <c r="E917"/>
      <c r="F917" t="s">
        <v>487</v>
      </c>
      <c r="G917" s="44">
        <v>45657</v>
      </c>
      <c r="H917" s="63">
        <v>118796</v>
      </c>
      <c r="I917" t="s">
        <v>48</v>
      </c>
      <c r="J917" t="s">
        <v>469</v>
      </c>
      <c r="K917" t="s">
        <v>31</v>
      </c>
    </row>
    <row r="918" spans="2:11" ht="14.5" x14ac:dyDescent="0.35">
      <c r="B918">
        <v>2024</v>
      </c>
      <c r="C918" t="s">
        <v>498</v>
      </c>
      <c r="D918" t="s">
        <v>477</v>
      </c>
      <c r="E918"/>
      <c r="F918" t="s">
        <v>476</v>
      </c>
      <c r="G918" s="44">
        <v>45657</v>
      </c>
      <c r="H918" s="63">
        <v>63783</v>
      </c>
      <c r="I918" t="s">
        <v>48</v>
      </c>
      <c r="J918" t="s">
        <v>458</v>
      </c>
      <c r="K918" t="s">
        <v>31</v>
      </c>
    </row>
    <row r="919" spans="2:11" ht="14.5" x14ac:dyDescent="0.35">
      <c r="B919">
        <v>2024</v>
      </c>
      <c r="C919" t="s">
        <v>498</v>
      </c>
      <c r="D919" t="s">
        <v>477</v>
      </c>
      <c r="E919"/>
      <c r="F919" t="s">
        <v>563</v>
      </c>
      <c r="G919" s="44">
        <v>45657</v>
      </c>
      <c r="H919" s="63">
        <v>0</v>
      </c>
      <c r="I919" t="s">
        <v>48</v>
      </c>
      <c r="J919" t="s">
        <v>458</v>
      </c>
      <c r="K919" t="s">
        <v>31</v>
      </c>
    </row>
    <row r="920" spans="2:11" ht="14.5" x14ac:dyDescent="0.35">
      <c r="B920">
        <v>2024</v>
      </c>
      <c r="C920" t="s">
        <v>498</v>
      </c>
      <c r="D920" t="s">
        <v>479</v>
      </c>
      <c r="E920"/>
      <c r="F920" t="s">
        <v>481</v>
      </c>
      <c r="G920" s="44">
        <v>45657</v>
      </c>
      <c r="H920" s="63">
        <v>28357</v>
      </c>
      <c r="I920" t="s">
        <v>48</v>
      </c>
      <c r="J920" t="s">
        <v>469</v>
      </c>
      <c r="K920" t="s">
        <v>31</v>
      </c>
    </row>
    <row r="921" spans="2:11" ht="14.5" x14ac:dyDescent="0.35">
      <c r="B921">
        <v>2024</v>
      </c>
      <c r="C921" t="s">
        <v>498</v>
      </c>
      <c r="D921" t="s">
        <v>479</v>
      </c>
      <c r="E921"/>
      <c r="F921" t="s">
        <v>478</v>
      </c>
      <c r="G921" s="44">
        <v>45657</v>
      </c>
      <c r="H921" s="63">
        <v>1987</v>
      </c>
      <c r="I921" t="s">
        <v>48</v>
      </c>
      <c r="J921" t="s">
        <v>469</v>
      </c>
      <c r="K921" t="s">
        <v>31</v>
      </c>
    </row>
    <row r="922" spans="2:11" ht="14.5" x14ac:dyDescent="0.35">
      <c r="B922">
        <v>2024</v>
      </c>
      <c r="C922" t="s">
        <v>498</v>
      </c>
      <c r="D922" t="s">
        <v>483</v>
      </c>
      <c r="E922"/>
      <c r="F922" t="s">
        <v>484</v>
      </c>
      <c r="G922" s="44">
        <v>45657</v>
      </c>
      <c r="H922" s="63">
        <v>18791</v>
      </c>
      <c r="I922" t="s">
        <v>48</v>
      </c>
      <c r="J922" t="s">
        <v>458</v>
      </c>
      <c r="K922" t="s">
        <v>31</v>
      </c>
    </row>
    <row r="923" spans="2:11" ht="14.5" x14ac:dyDescent="0.35">
      <c r="B923">
        <v>2024</v>
      </c>
      <c r="C923" t="s">
        <v>498</v>
      </c>
      <c r="D923" t="s">
        <v>483</v>
      </c>
      <c r="E923"/>
      <c r="F923" t="s">
        <v>485</v>
      </c>
      <c r="G923" s="44">
        <v>45657</v>
      </c>
      <c r="H923" s="63">
        <v>0</v>
      </c>
      <c r="I923" t="s">
        <v>48</v>
      </c>
      <c r="J923" t="s">
        <v>458</v>
      </c>
      <c r="K923" t="s">
        <v>31</v>
      </c>
    </row>
    <row r="924" spans="2:11" ht="14.5" x14ac:dyDescent="0.35">
      <c r="B924">
        <v>2024</v>
      </c>
      <c r="C924" t="s">
        <v>498</v>
      </c>
      <c r="D924" t="s">
        <v>483</v>
      </c>
      <c r="E924"/>
      <c r="F924" t="s">
        <v>482</v>
      </c>
      <c r="G924" s="44">
        <v>45657</v>
      </c>
      <c r="H924" s="63">
        <v>8839</v>
      </c>
      <c r="I924" t="s">
        <v>48</v>
      </c>
      <c r="J924" t="s">
        <v>458</v>
      </c>
      <c r="K924" t="s">
        <v>31</v>
      </c>
    </row>
    <row r="925" spans="2:11" ht="14.5" x14ac:dyDescent="0.35">
      <c r="B925">
        <v>2024</v>
      </c>
      <c r="C925" t="s">
        <v>498</v>
      </c>
      <c r="D925" t="s">
        <v>483</v>
      </c>
      <c r="E925"/>
      <c r="F925" t="s">
        <v>486</v>
      </c>
      <c r="G925" s="44">
        <v>45657</v>
      </c>
      <c r="H925" s="63">
        <v>0</v>
      </c>
      <c r="I925" t="s">
        <v>48</v>
      </c>
      <c r="J925" t="s">
        <v>458</v>
      </c>
      <c r="K925" t="s">
        <v>31</v>
      </c>
    </row>
    <row r="926" spans="2:11" ht="14.5" x14ac:dyDescent="0.35">
      <c r="B926">
        <v>2024</v>
      </c>
      <c r="C926" t="s">
        <v>498</v>
      </c>
      <c r="D926" t="s">
        <v>492</v>
      </c>
      <c r="E926"/>
      <c r="F926" t="s">
        <v>562</v>
      </c>
      <c r="G926" s="44">
        <v>45657</v>
      </c>
      <c r="H926" s="63">
        <v>27498</v>
      </c>
      <c r="I926" t="s">
        <v>48</v>
      </c>
      <c r="J926" t="s">
        <v>480</v>
      </c>
      <c r="K926" t="s">
        <v>31</v>
      </c>
    </row>
    <row r="927" spans="2:11" ht="14.5" x14ac:dyDescent="0.35">
      <c r="B927">
        <v>2024</v>
      </c>
      <c r="C927" t="s">
        <v>498</v>
      </c>
      <c r="D927" t="s">
        <v>461</v>
      </c>
      <c r="E927"/>
      <c r="F927" t="s">
        <v>488</v>
      </c>
      <c r="G927" s="44">
        <v>45657</v>
      </c>
      <c r="H927" s="63">
        <v>26247</v>
      </c>
      <c r="I927" t="s">
        <v>48</v>
      </c>
      <c r="J927" t="s">
        <v>469</v>
      </c>
      <c r="K927" t="s">
        <v>31</v>
      </c>
    </row>
    <row r="928" spans="2:11" ht="14.5" x14ac:dyDescent="0.35">
      <c r="B928">
        <v>2024</v>
      </c>
      <c r="C928" t="s">
        <v>498</v>
      </c>
      <c r="D928" t="s">
        <v>461</v>
      </c>
      <c r="E928"/>
      <c r="F928" t="s">
        <v>487</v>
      </c>
      <c r="G928" s="44">
        <v>45657</v>
      </c>
      <c r="H928" s="63">
        <v>22993</v>
      </c>
      <c r="I928" t="s">
        <v>48</v>
      </c>
      <c r="J928" t="s">
        <v>469</v>
      </c>
      <c r="K928" t="s">
        <v>31</v>
      </c>
    </row>
    <row r="929" spans="2:11" ht="14.5" x14ac:dyDescent="0.35">
      <c r="B929">
        <v>2024</v>
      </c>
      <c r="C929" t="s">
        <v>457</v>
      </c>
      <c r="D929" t="s">
        <v>477</v>
      </c>
      <c r="E929"/>
      <c r="F929" t="s">
        <v>476</v>
      </c>
      <c r="G929" s="44">
        <v>45657</v>
      </c>
      <c r="H929" s="63">
        <v>58155</v>
      </c>
      <c r="I929" t="s">
        <v>48</v>
      </c>
      <c r="J929" t="s">
        <v>458</v>
      </c>
      <c r="K929" t="s">
        <v>31</v>
      </c>
    </row>
    <row r="930" spans="2:11" ht="14.5" x14ac:dyDescent="0.35">
      <c r="B930">
        <v>2024</v>
      </c>
      <c r="C930" t="s">
        <v>457</v>
      </c>
      <c r="D930" t="s">
        <v>477</v>
      </c>
      <c r="E930"/>
      <c r="F930" t="s">
        <v>563</v>
      </c>
      <c r="G930" s="44">
        <v>45657</v>
      </c>
      <c r="H930" s="63">
        <v>0</v>
      </c>
      <c r="I930" t="s">
        <v>48</v>
      </c>
      <c r="J930" t="s">
        <v>458</v>
      </c>
      <c r="K930" t="s">
        <v>31</v>
      </c>
    </row>
    <row r="931" spans="2:11" ht="14.5" x14ac:dyDescent="0.35">
      <c r="B931">
        <v>2024</v>
      </c>
      <c r="C931" t="s">
        <v>457</v>
      </c>
      <c r="D931" t="s">
        <v>479</v>
      </c>
      <c r="E931"/>
      <c r="F931" t="s">
        <v>481</v>
      </c>
      <c r="G931" s="44">
        <v>45657</v>
      </c>
      <c r="H931" s="63">
        <v>103974</v>
      </c>
      <c r="I931" t="s">
        <v>48</v>
      </c>
      <c r="J931" t="s">
        <v>469</v>
      </c>
      <c r="K931" t="s">
        <v>31</v>
      </c>
    </row>
    <row r="932" spans="2:11" ht="14.5" x14ac:dyDescent="0.35">
      <c r="B932">
        <v>2024</v>
      </c>
      <c r="C932" t="s">
        <v>457</v>
      </c>
      <c r="D932" t="s">
        <v>479</v>
      </c>
      <c r="E932"/>
      <c r="F932" t="s">
        <v>478</v>
      </c>
      <c r="G932" s="44">
        <v>45657</v>
      </c>
      <c r="H932" s="63">
        <v>85447</v>
      </c>
      <c r="I932" t="s">
        <v>48</v>
      </c>
      <c r="J932" t="s">
        <v>469</v>
      </c>
      <c r="K932" t="s">
        <v>31</v>
      </c>
    </row>
    <row r="933" spans="2:11" ht="14.5" x14ac:dyDescent="0.35">
      <c r="B933">
        <v>2024</v>
      </c>
      <c r="C933" t="s">
        <v>457</v>
      </c>
      <c r="D933" t="s">
        <v>483</v>
      </c>
      <c r="E933"/>
      <c r="F933" t="s">
        <v>484</v>
      </c>
      <c r="G933" s="44">
        <v>45657</v>
      </c>
      <c r="H933" s="63">
        <v>4698</v>
      </c>
      <c r="I933" t="s">
        <v>48</v>
      </c>
      <c r="J933" t="s">
        <v>458</v>
      </c>
      <c r="K933" t="s">
        <v>31</v>
      </c>
    </row>
    <row r="934" spans="2:11" ht="14.5" x14ac:dyDescent="0.35">
      <c r="B934">
        <v>2024</v>
      </c>
      <c r="C934" t="s">
        <v>457</v>
      </c>
      <c r="D934" t="s">
        <v>483</v>
      </c>
      <c r="E934"/>
      <c r="F934" t="s">
        <v>485</v>
      </c>
      <c r="G934" s="44">
        <v>45657</v>
      </c>
      <c r="H934" s="63">
        <v>7648</v>
      </c>
      <c r="I934" t="s">
        <v>48</v>
      </c>
      <c r="J934" t="s">
        <v>458</v>
      </c>
      <c r="K934" t="s">
        <v>31</v>
      </c>
    </row>
    <row r="935" spans="2:11" ht="14.5" x14ac:dyDescent="0.35">
      <c r="B935">
        <v>2024</v>
      </c>
      <c r="C935" t="s">
        <v>457</v>
      </c>
      <c r="D935" t="s">
        <v>483</v>
      </c>
      <c r="E935"/>
      <c r="F935" t="s">
        <v>482</v>
      </c>
      <c r="G935" s="44">
        <v>45291</v>
      </c>
      <c r="H935" s="63">
        <v>11520</v>
      </c>
      <c r="I935" t="s">
        <v>48</v>
      </c>
      <c r="J935" t="s">
        <v>458</v>
      </c>
      <c r="K935" t="s">
        <v>31</v>
      </c>
    </row>
    <row r="936" spans="2:11" ht="14.5" x14ac:dyDescent="0.35">
      <c r="B936">
        <v>2024</v>
      </c>
      <c r="C936" t="s">
        <v>457</v>
      </c>
      <c r="D936" t="s">
        <v>483</v>
      </c>
      <c r="E936"/>
      <c r="F936" t="s">
        <v>486</v>
      </c>
      <c r="G936" s="44">
        <v>45657</v>
      </c>
      <c r="H936" s="63">
        <v>8881</v>
      </c>
      <c r="I936" t="s">
        <v>48</v>
      </c>
      <c r="J936" t="s">
        <v>458</v>
      </c>
      <c r="K936" t="s">
        <v>31</v>
      </c>
    </row>
    <row r="937" spans="2:11" ht="14.5" x14ac:dyDescent="0.35">
      <c r="B937">
        <v>2024</v>
      </c>
      <c r="C937" t="s">
        <v>457</v>
      </c>
      <c r="D937" t="s">
        <v>460</v>
      </c>
      <c r="E937"/>
      <c r="F937" t="s">
        <v>489</v>
      </c>
      <c r="G937" s="44">
        <v>44926</v>
      </c>
      <c r="H937" s="63">
        <v>58296</v>
      </c>
      <c r="I937" t="s">
        <v>48</v>
      </c>
      <c r="J937" t="s">
        <v>458</v>
      </c>
      <c r="K937" t="s">
        <v>31</v>
      </c>
    </row>
    <row r="938" spans="2:11" ht="14.5" x14ac:dyDescent="0.35">
      <c r="B938">
        <v>2024</v>
      </c>
      <c r="C938" t="s">
        <v>457</v>
      </c>
      <c r="D938" t="s">
        <v>491</v>
      </c>
      <c r="E938"/>
      <c r="F938" t="s">
        <v>561</v>
      </c>
      <c r="G938" s="44">
        <v>44926</v>
      </c>
      <c r="H938" s="63">
        <v>4988</v>
      </c>
      <c r="I938" t="s">
        <v>48</v>
      </c>
      <c r="J938" t="s">
        <v>480</v>
      </c>
      <c r="K938" t="s">
        <v>31</v>
      </c>
    </row>
    <row r="939" spans="2:11" ht="14.5" x14ac:dyDescent="0.35">
      <c r="B939">
        <v>2024</v>
      </c>
      <c r="C939" t="s">
        <v>457</v>
      </c>
      <c r="D939" t="s">
        <v>492</v>
      </c>
      <c r="E939"/>
      <c r="F939" t="s">
        <v>562</v>
      </c>
      <c r="G939" s="44">
        <v>45657</v>
      </c>
      <c r="H939" s="63">
        <v>27715</v>
      </c>
      <c r="I939" t="s">
        <v>48</v>
      </c>
      <c r="J939" t="s">
        <v>480</v>
      </c>
      <c r="K939" t="s">
        <v>31</v>
      </c>
    </row>
    <row r="940" spans="2:11" ht="14.5" x14ac:dyDescent="0.35">
      <c r="B940">
        <v>2024</v>
      </c>
      <c r="C940" t="s">
        <v>457</v>
      </c>
      <c r="D940" t="s">
        <v>461</v>
      </c>
      <c r="E940"/>
      <c r="F940" t="s">
        <v>488</v>
      </c>
      <c r="G940" s="44">
        <v>45657</v>
      </c>
      <c r="H940" s="63">
        <v>43745</v>
      </c>
      <c r="I940" t="s">
        <v>48</v>
      </c>
      <c r="J940" t="s">
        <v>469</v>
      </c>
      <c r="K940" t="s">
        <v>31</v>
      </c>
    </row>
    <row r="941" spans="2:11" ht="14.5" x14ac:dyDescent="0.35">
      <c r="B941">
        <v>2024</v>
      </c>
      <c r="C941" t="s">
        <v>457</v>
      </c>
      <c r="D941" t="s">
        <v>461</v>
      </c>
      <c r="E941"/>
      <c r="F941" t="s">
        <v>487</v>
      </c>
      <c r="G941" s="44">
        <v>45657</v>
      </c>
      <c r="H941" s="63">
        <v>57482</v>
      </c>
      <c r="I941" t="s">
        <v>48</v>
      </c>
      <c r="J941" t="s">
        <v>469</v>
      </c>
      <c r="K941" t="s">
        <v>31</v>
      </c>
    </row>
    <row r="942" spans="2:11" ht="14.5" x14ac:dyDescent="0.35">
      <c r="B942">
        <v>2024</v>
      </c>
      <c r="C942" t="s">
        <v>499</v>
      </c>
      <c r="D942" t="s">
        <v>477</v>
      </c>
      <c r="E942"/>
      <c r="F942" t="s">
        <v>476</v>
      </c>
      <c r="G942" s="44">
        <v>45657</v>
      </c>
      <c r="H942" s="63">
        <v>58155</v>
      </c>
      <c r="I942" t="s">
        <v>48</v>
      </c>
      <c r="J942" t="s">
        <v>458</v>
      </c>
      <c r="K942" t="s">
        <v>31</v>
      </c>
    </row>
    <row r="943" spans="2:11" ht="14.5" x14ac:dyDescent="0.35">
      <c r="B943">
        <v>2024</v>
      </c>
      <c r="C943" t="s">
        <v>499</v>
      </c>
      <c r="D943" t="s">
        <v>477</v>
      </c>
      <c r="E943"/>
      <c r="F943" t="s">
        <v>563</v>
      </c>
      <c r="G943" s="44">
        <v>45657</v>
      </c>
      <c r="H943" s="63">
        <v>0</v>
      </c>
      <c r="I943" t="s">
        <v>48</v>
      </c>
      <c r="J943" t="s">
        <v>458</v>
      </c>
      <c r="K943" t="s">
        <v>31</v>
      </c>
    </row>
    <row r="944" spans="2:11" ht="14.5" x14ac:dyDescent="0.35">
      <c r="B944">
        <v>2024</v>
      </c>
      <c r="C944" t="s">
        <v>499</v>
      </c>
      <c r="D944" t="s">
        <v>479</v>
      </c>
      <c r="E944"/>
      <c r="F944" t="s">
        <v>481</v>
      </c>
      <c r="G944" s="44">
        <v>45657</v>
      </c>
      <c r="H944" s="63">
        <v>18904</v>
      </c>
      <c r="I944" t="s">
        <v>48</v>
      </c>
      <c r="J944" t="s">
        <v>469</v>
      </c>
      <c r="K944" t="s">
        <v>31</v>
      </c>
    </row>
    <row r="945" spans="2:11" ht="14.5" x14ac:dyDescent="0.35">
      <c r="B945">
        <v>2024</v>
      </c>
      <c r="C945" t="s">
        <v>499</v>
      </c>
      <c r="D945" t="s">
        <v>479</v>
      </c>
      <c r="E945"/>
      <c r="F945" t="s">
        <v>478</v>
      </c>
      <c r="G945" s="44">
        <v>45657</v>
      </c>
      <c r="H945" s="63">
        <v>1987</v>
      </c>
      <c r="I945" t="s">
        <v>48</v>
      </c>
      <c r="J945" t="s">
        <v>469</v>
      </c>
      <c r="K945" t="s">
        <v>31</v>
      </c>
    </row>
    <row r="946" spans="2:11" ht="14.5" x14ac:dyDescent="0.35">
      <c r="B946">
        <v>2024</v>
      </c>
      <c r="C946" t="s">
        <v>499</v>
      </c>
      <c r="D946" t="s">
        <v>483</v>
      </c>
      <c r="E946"/>
      <c r="F946" t="s">
        <v>484</v>
      </c>
      <c r="G946" s="44">
        <v>45657</v>
      </c>
      <c r="H946" s="63">
        <v>4698</v>
      </c>
      <c r="I946" t="s">
        <v>48</v>
      </c>
      <c r="J946" t="s">
        <v>458</v>
      </c>
      <c r="K946" t="s">
        <v>31</v>
      </c>
    </row>
    <row r="947" spans="2:11" ht="14.5" x14ac:dyDescent="0.35">
      <c r="B947">
        <v>2024</v>
      </c>
      <c r="C947" t="s">
        <v>499</v>
      </c>
      <c r="D947" t="s">
        <v>483</v>
      </c>
      <c r="E947"/>
      <c r="F947" t="s">
        <v>485</v>
      </c>
      <c r="G947" s="44">
        <v>45657</v>
      </c>
      <c r="H947" s="63">
        <v>7648</v>
      </c>
      <c r="I947" t="s">
        <v>48</v>
      </c>
      <c r="J947" t="s">
        <v>458</v>
      </c>
      <c r="K947" t="s">
        <v>31</v>
      </c>
    </row>
    <row r="948" spans="2:11" ht="14.5" x14ac:dyDescent="0.35">
      <c r="B948">
        <v>2024</v>
      </c>
      <c r="C948" t="s">
        <v>499</v>
      </c>
      <c r="D948" t="s">
        <v>483</v>
      </c>
      <c r="E948"/>
      <c r="F948" t="s">
        <v>482</v>
      </c>
      <c r="G948" s="44">
        <v>45657</v>
      </c>
      <c r="H948" s="63">
        <v>11785</v>
      </c>
      <c r="I948" t="s">
        <v>48</v>
      </c>
      <c r="J948" t="s">
        <v>458</v>
      </c>
      <c r="K948" t="s">
        <v>31</v>
      </c>
    </row>
    <row r="949" spans="2:11" ht="14.5" x14ac:dyDescent="0.35">
      <c r="B949">
        <v>2024</v>
      </c>
      <c r="C949" t="s">
        <v>499</v>
      </c>
      <c r="D949" t="s">
        <v>483</v>
      </c>
      <c r="E949"/>
      <c r="F949" t="s">
        <v>486</v>
      </c>
      <c r="G949" s="44">
        <v>45657</v>
      </c>
      <c r="H949" s="63">
        <v>8881</v>
      </c>
      <c r="I949" t="s">
        <v>48</v>
      </c>
      <c r="J949" t="s">
        <v>458</v>
      </c>
      <c r="K949" t="s">
        <v>31</v>
      </c>
    </row>
    <row r="950" spans="2:11" ht="14.5" x14ac:dyDescent="0.35">
      <c r="B950">
        <v>2024</v>
      </c>
      <c r="C950" t="s">
        <v>499</v>
      </c>
      <c r="D950" t="s">
        <v>492</v>
      </c>
      <c r="E950"/>
      <c r="F950" t="s">
        <v>562</v>
      </c>
      <c r="G950" s="44">
        <v>45657</v>
      </c>
      <c r="H950" s="63">
        <v>27715</v>
      </c>
      <c r="I950" t="s">
        <v>48</v>
      </c>
      <c r="J950" t="s">
        <v>480</v>
      </c>
      <c r="K950" t="s">
        <v>31</v>
      </c>
    </row>
    <row r="951" spans="2:11" ht="14.5" x14ac:dyDescent="0.35">
      <c r="B951">
        <v>2024</v>
      </c>
      <c r="C951" t="s">
        <v>499</v>
      </c>
      <c r="D951" t="s">
        <v>461</v>
      </c>
      <c r="E951"/>
      <c r="F951" t="s">
        <v>488</v>
      </c>
      <c r="G951" s="44">
        <v>45657</v>
      </c>
      <c r="H951" s="63">
        <v>43745</v>
      </c>
      <c r="I951" t="s">
        <v>48</v>
      </c>
      <c r="J951" t="s">
        <v>469</v>
      </c>
      <c r="K951" t="s">
        <v>31</v>
      </c>
    </row>
    <row r="952" spans="2:11" ht="14.5" x14ac:dyDescent="0.35">
      <c r="B952">
        <v>2024</v>
      </c>
      <c r="C952" t="s">
        <v>499</v>
      </c>
      <c r="D952" t="s">
        <v>461</v>
      </c>
      <c r="E952"/>
      <c r="F952" t="s">
        <v>487</v>
      </c>
      <c r="G952" s="44">
        <v>45657</v>
      </c>
      <c r="H952" s="63">
        <v>57482</v>
      </c>
      <c r="I952" t="s">
        <v>48</v>
      </c>
      <c r="J952" t="s">
        <v>469</v>
      </c>
      <c r="K952" t="s">
        <v>31</v>
      </c>
    </row>
    <row r="953" spans="2:11" ht="14.5" x14ac:dyDescent="0.35">
      <c r="B953">
        <v>2024</v>
      </c>
      <c r="C953" t="s">
        <v>500</v>
      </c>
      <c r="D953" t="s">
        <v>477</v>
      </c>
      <c r="E953"/>
      <c r="F953" t="s">
        <v>476</v>
      </c>
      <c r="G953" s="44">
        <v>45657</v>
      </c>
      <c r="H953" s="63">
        <v>5628</v>
      </c>
      <c r="I953" t="s">
        <v>48</v>
      </c>
      <c r="J953" t="s">
        <v>458</v>
      </c>
      <c r="K953" t="s">
        <v>31</v>
      </c>
    </row>
    <row r="954" spans="2:11" ht="14.5" x14ac:dyDescent="0.35">
      <c r="B954">
        <v>2024</v>
      </c>
      <c r="C954" t="s">
        <v>500</v>
      </c>
      <c r="D954" t="s">
        <v>477</v>
      </c>
      <c r="E954"/>
      <c r="F954" t="s">
        <v>563</v>
      </c>
      <c r="G954" s="44">
        <v>45657</v>
      </c>
      <c r="H954" s="63">
        <v>0</v>
      </c>
      <c r="I954" t="s">
        <v>48</v>
      </c>
      <c r="J954" t="s">
        <v>458</v>
      </c>
      <c r="K954" t="s">
        <v>31</v>
      </c>
    </row>
    <row r="955" spans="2:11" ht="14.5" x14ac:dyDescent="0.35">
      <c r="B955">
        <v>2024</v>
      </c>
      <c r="C955" t="s">
        <v>500</v>
      </c>
      <c r="D955" t="s">
        <v>479</v>
      </c>
      <c r="E955"/>
      <c r="F955" t="s">
        <v>481</v>
      </c>
      <c r="G955" s="44">
        <v>45657</v>
      </c>
      <c r="H955" s="63">
        <v>0</v>
      </c>
      <c r="I955" t="s">
        <v>48</v>
      </c>
      <c r="J955" t="s">
        <v>469</v>
      </c>
      <c r="K955" t="s">
        <v>31</v>
      </c>
    </row>
    <row r="956" spans="2:11" ht="14.5" x14ac:dyDescent="0.35">
      <c r="B956">
        <v>2024</v>
      </c>
      <c r="C956" t="s">
        <v>500</v>
      </c>
      <c r="D956" t="s">
        <v>479</v>
      </c>
      <c r="E956"/>
      <c r="F956" t="s">
        <v>478</v>
      </c>
      <c r="G956" s="44">
        <v>45657</v>
      </c>
      <c r="H956" s="63">
        <v>0</v>
      </c>
      <c r="I956" t="s">
        <v>48</v>
      </c>
      <c r="J956" t="s">
        <v>469</v>
      </c>
      <c r="K956" t="s">
        <v>31</v>
      </c>
    </row>
    <row r="957" spans="2:11" ht="14.5" x14ac:dyDescent="0.35">
      <c r="B957">
        <v>2024</v>
      </c>
      <c r="C957" t="s">
        <v>500</v>
      </c>
      <c r="D957" t="s">
        <v>483</v>
      </c>
      <c r="E957"/>
      <c r="F957" t="s">
        <v>484</v>
      </c>
      <c r="G957" s="44">
        <v>45657</v>
      </c>
      <c r="H957" s="63">
        <v>12528</v>
      </c>
      <c r="I957" t="s">
        <v>48</v>
      </c>
      <c r="J957" t="s">
        <v>458</v>
      </c>
      <c r="K957" t="s">
        <v>31</v>
      </c>
    </row>
    <row r="958" spans="2:11" ht="14.5" x14ac:dyDescent="0.35">
      <c r="B958">
        <v>2024</v>
      </c>
      <c r="C958" t="s">
        <v>500</v>
      </c>
      <c r="D958" t="s">
        <v>483</v>
      </c>
      <c r="E958"/>
      <c r="F958" t="s">
        <v>485</v>
      </c>
      <c r="G958" s="44">
        <v>45657</v>
      </c>
      <c r="H958" s="63">
        <v>10516</v>
      </c>
      <c r="I958" t="s">
        <v>48</v>
      </c>
      <c r="J958" t="s">
        <v>458</v>
      </c>
      <c r="K958" t="s">
        <v>31</v>
      </c>
    </row>
    <row r="959" spans="2:11" ht="14.5" x14ac:dyDescent="0.35">
      <c r="B959">
        <v>2024</v>
      </c>
      <c r="C959" t="s">
        <v>500</v>
      </c>
      <c r="D959" t="s">
        <v>483</v>
      </c>
      <c r="E959"/>
      <c r="F959" t="s">
        <v>482</v>
      </c>
      <c r="G959" s="44">
        <v>45657</v>
      </c>
      <c r="H959" s="63">
        <v>16204</v>
      </c>
      <c r="I959" t="s">
        <v>48</v>
      </c>
      <c r="J959" t="s">
        <v>458</v>
      </c>
      <c r="K959" t="s">
        <v>31</v>
      </c>
    </row>
    <row r="960" spans="2:11" ht="14.5" x14ac:dyDescent="0.35">
      <c r="B960">
        <v>2024</v>
      </c>
      <c r="C960" t="s">
        <v>500</v>
      </c>
      <c r="D960" t="s">
        <v>483</v>
      </c>
      <c r="E960"/>
      <c r="F960" t="s">
        <v>486</v>
      </c>
      <c r="G960" s="44">
        <v>45657</v>
      </c>
      <c r="H960" s="63">
        <v>5856</v>
      </c>
      <c r="I960" t="s">
        <v>48</v>
      </c>
      <c r="J960" t="s">
        <v>458</v>
      </c>
      <c r="K960" t="s">
        <v>31</v>
      </c>
    </row>
    <row r="961" spans="2:11" ht="14.5" x14ac:dyDescent="0.35">
      <c r="B961">
        <v>2024</v>
      </c>
      <c r="C961" t="s">
        <v>500</v>
      </c>
      <c r="D961" t="s">
        <v>492</v>
      </c>
      <c r="E961"/>
      <c r="F961" t="s">
        <v>562</v>
      </c>
      <c r="G961" s="44">
        <v>45657</v>
      </c>
      <c r="H961" s="63">
        <v>16672</v>
      </c>
      <c r="I961" t="s">
        <v>48</v>
      </c>
      <c r="J961" t="s">
        <v>480</v>
      </c>
      <c r="K961" t="s">
        <v>31</v>
      </c>
    </row>
    <row r="962" spans="2:11" ht="14.5" x14ac:dyDescent="0.35">
      <c r="B962">
        <v>2024</v>
      </c>
      <c r="C962" t="s">
        <v>500</v>
      </c>
      <c r="D962" t="s">
        <v>461</v>
      </c>
      <c r="E962"/>
      <c r="F962" t="s">
        <v>488</v>
      </c>
      <c r="G962" s="44">
        <v>45657</v>
      </c>
      <c r="H962" s="63">
        <v>37183</v>
      </c>
      <c r="I962" t="s">
        <v>48</v>
      </c>
      <c r="J962" t="s">
        <v>469</v>
      </c>
      <c r="K962" t="s">
        <v>31</v>
      </c>
    </row>
    <row r="963" spans="2:11" ht="14.5" x14ac:dyDescent="0.35">
      <c r="B963">
        <v>2024</v>
      </c>
      <c r="C963" t="s">
        <v>500</v>
      </c>
      <c r="D963" t="s">
        <v>461</v>
      </c>
      <c r="E963"/>
      <c r="F963" t="s">
        <v>487</v>
      </c>
      <c r="G963" s="44">
        <v>45657</v>
      </c>
      <c r="H963" s="63">
        <v>34489</v>
      </c>
      <c r="I963" t="s">
        <v>48</v>
      </c>
      <c r="J963" t="s">
        <v>469</v>
      </c>
      <c r="K963" t="s">
        <v>31</v>
      </c>
    </row>
    <row r="964" spans="2:11" ht="14.5" x14ac:dyDescent="0.35">
      <c r="B964">
        <v>2024</v>
      </c>
      <c r="C964" t="s">
        <v>518</v>
      </c>
      <c r="D964" t="s">
        <v>477</v>
      </c>
      <c r="E964"/>
      <c r="F964" t="s">
        <v>476</v>
      </c>
      <c r="G964" s="44">
        <v>45657</v>
      </c>
      <c r="H964" s="63">
        <v>0</v>
      </c>
      <c r="I964" t="s">
        <v>48</v>
      </c>
      <c r="J964" t="s">
        <v>469</v>
      </c>
      <c r="K964" t="s">
        <v>31</v>
      </c>
    </row>
    <row r="965" spans="2:11" ht="14.5" x14ac:dyDescent="0.35">
      <c r="B965">
        <v>2024</v>
      </c>
      <c r="C965" t="s">
        <v>518</v>
      </c>
      <c r="D965" t="s">
        <v>477</v>
      </c>
      <c r="E965"/>
      <c r="F965" t="s">
        <v>563</v>
      </c>
      <c r="G965" s="44">
        <v>45657</v>
      </c>
      <c r="H965" s="63">
        <v>6000</v>
      </c>
      <c r="I965" t="s">
        <v>48</v>
      </c>
      <c r="J965" t="s">
        <v>458</v>
      </c>
      <c r="K965" t="s">
        <v>31</v>
      </c>
    </row>
    <row r="966" spans="2:11" ht="14.5" x14ac:dyDescent="0.35">
      <c r="B966">
        <v>2024</v>
      </c>
      <c r="C966" t="s">
        <v>518</v>
      </c>
      <c r="D966" t="s">
        <v>479</v>
      </c>
      <c r="E966"/>
      <c r="F966" t="s">
        <v>481</v>
      </c>
      <c r="G966" s="44">
        <v>45657</v>
      </c>
      <c r="H966" s="63">
        <v>0</v>
      </c>
      <c r="I966" t="s">
        <v>48</v>
      </c>
      <c r="J966" t="s">
        <v>469</v>
      </c>
      <c r="K966" t="s">
        <v>31</v>
      </c>
    </row>
    <row r="967" spans="2:11" ht="14.5" x14ac:dyDescent="0.35">
      <c r="B967">
        <v>2024</v>
      </c>
      <c r="C967" t="s">
        <v>518</v>
      </c>
      <c r="D967" t="s">
        <v>479</v>
      </c>
      <c r="E967"/>
      <c r="F967" t="s">
        <v>478</v>
      </c>
      <c r="G967" s="44">
        <v>45657</v>
      </c>
      <c r="H967" s="63">
        <v>0</v>
      </c>
      <c r="I967" t="s">
        <v>48</v>
      </c>
      <c r="J967" t="s">
        <v>469</v>
      </c>
      <c r="K967" t="s">
        <v>31</v>
      </c>
    </row>
    <row r="968" spans="2:11" ht="14.5" x14ac:dyDescent="0.35">
      <c r="B968">
        <v>2024</v>
      </c>
      <c r="C968" t="s">
        <v>518</v>
      </c>
      <c r="D968" t="s">
        <v>492</v>
      </c>
      <c r="E968"/>
      <c r="F968" t="s">
        <v>562</v>
      </c>
      <c r="G968" s="44">
        <v>45657</v>
      </c>
      <c r="H968" s="63">
        <v>0</v>
      </c>
      <c r="I968" t="s">
        <v>48</v>
      </c>
      <c r="J968" t="s">
        <v>469</v>
      </c>
      <c r="K968" t="s">
        <v>31</v>
      </c>
    </row>
    <row r="969" spans="2:11" ht="14.5" x14ac:dyDescent="0.35">
      <c r="B969">
        <v>2024</v>
      </c>
      <c r="C969" t="s">
        <v>518</v>
      </c>
      <c r="D969" t="s">
        <v>461</v>
      </c>
      <c r="E969"/>
      <c r="F969" t="s">
        <v>488</v>
      </c>
      <c r="G969" s="44">
        <v>45657</v>
      </c>
      <c r="H969" s="63">
        <v>218723</v>
      </c>
      <c r="I969" t="s">
        <v>48</v>
      </c>
      <c r="J969" t="s">
        <v>469</v>
      </c>
      <c r="K969" t="s">
        <v>31</v>
      </c>
    </row>
    <row r="970" spans="2:11" ht="14.5" x14ac:dyDescent="0.35">
      <c r="B970">
        <v>2024</v>
      </c>
      <c r="C970" t="s">
        <v>518</v>
      </c>
      <c r="D970" t="s">
        <v>461</v>
      </c>
      <c r="E970"/>
      <c r="F970" t="s">
        <v>487</v>
      </c>
      <c r="G970" s="44">
        <v>45657</v>
      </c>
      <c r="H970" s="63">
        <v>383213</v>
      </c>
      <c r="I970" t="s">
        <v>48</v>
      </c>
      <c r="J970" t="s">
        <v>469</v>
      </c>
      <c r="K970" t="s">
        <v>31</v>
      </c>
    </row>
    <row r="971" spans="2:11" ht="14.5" x14ac:dyDescent="0.35">
      <c r="B971">
        <v>2024</v>
      </c>
      <c r="C971" t="s">
        <v>519</v>
      </c>
      <c r="D971" t="s">
        <v>477</v>
      </c>
      <c r="E971"/>
      <c r="F971" t="s">
        <v>476</v>
      </c>
      <c r="G971" s="44">
        <v>45657</v>
      </c>
      <c r="H971" s="63">
        <v>0</v>
      </c>
      <c r="I971" t="s">
        <v>48</v>
      </c>
      <c r="J971" t="s">
        <v>469</v>
      </c>
      <c r="K971" t="s">
        <v>31</v>
      </c>
    </row>
    <row r="972" spans="2:11" ht="14.5" x14ac:dyDescent="0.35">
      <c r="B972">
        <v>2024</v>
      </c>
      <c r="C972" t="s">
        <v>519</v>
      </c>
      <c r="D972" t="s">
        <v>479</v>
      </c>
      <c r="E972"/>
      <c r="F972" t="s">
        <v>481</v>
      </c>
      <c r="G972" s="44">
        <v>45657</v>
      </c>
      <c r="H972" s="63">
        <v>0</v>
      </c>
      <c r="I972" t="s">
        <v>48</v>
      </c>
      <c r="J972" t="s">
        <v>469</v>
      </c>
      <c r="K972" t="s">
        <v>31</v>
      </c>
    </row>
    <row r="973" spans="2:11" ht="14.5" x14ac:dyDescent="0.35">
      <c r="B973">
        <v>2024</v>
      </c>
      <c r="C973" t="s">
        <v>519</v>
      </c>
      <c r="D973" t="s">
        <v>479</v>
      </c>
      <c r="E973"/>
      <c r="F973" t="s">
        <v>478</v>
      </c>
      <c r="G973" s="44">
        <v>45657</v>
      </c>
      <c r="H973" s="63">
        <v>0</v>
      </c>
      <c r="I973" t="s">
        <v>48</v>
      </c>
      <c r="J973" t="s">
        <v>469</v>
      </c>
      <c r="K973" t="s">
        <v>31</v>
      </c>
    </row>
    <row r="974" spans="2:11" ht="14.5" x14ac:dyDescent="0.35">
      <c r="B974">
        <v>2024</v>
      </c>
      <c r="C974" t="s">
        <v>519</v>
      </c>
      <c r="D974" t="s">
        <v>492</v>
      </c>
      <c r="E974"/>
      <c r="F974" t="s">
        <v>562</v>
      </c>
      <c r="G974" s="44">
        <v>45657</v>
      </c>
      <c r="H974" s="63">
        <v>0</v>
      </c>
      <c r="I974" t="s">
        <v>48</v>
      </c>
      <c r="J974" t="s">
        <v>469</v>
      </c>
      <c r="K974" t="s">
        <v>31</v>
      </c>
    </row>
    <row r="975" spans="2:11" ht="14.5" x14ac:dyDescent="0.35">
      <c r="B975">
        <v>2024</v>
      </c>
      <c r="C975" t="s">
        <v>519</v>
      </c>
      <c r="D975" t="s">
        <v>461</v>
      </c>
      <c r="E975"/>
      <c r="F975" t="s">
        <v>488</v>
      </c>
      <c r="G975" s="44">
        <v>45657</v>
      </c>
      <c r="H975" s="63">
        <v>218723</v>
      </c>
      <c r="I975" t="s">
        <v>48</v>
      </c>
      <c r="J975" t="s">
        <v>469</v>
      </c>
      <c r="K975" t="s">
        <v>31</v>
      </c>
    </row>
    <row r="976" spans="2:11" ht="14.5" x14ac:dyDescent="0.35">
      <c r="B976">
        <v>2024</v>
      </c>
      <c r="C976" t="s">
        <v>519</v>
      </c>
      <c r="D976" t="s">
        <v>461</v>
      </c>
      <c r="E976"/>
      <c r="F976" t="s">
        <v>487</v>
      </c>
      <c r="G976" s="44">
        <v>45657</v>
      </c>
      <c r="H976" s="63">
        <v>383213</v>
      </c>
      <c r="I976" t="s">
        <v>48</v>
      </c>
      <c r="J976" t="s">
        <v>469</v>
      </c>
      <c r="K976" t="s">
        <v>31</v>
      </c>
    </row>
    <row r="977" spans="2:11" ht="14.5" x14ac:dyDescent="0.35">
      <c r="B977">
        <v>2024</v>
      </c>
      <c r="C977" t="s">
        <v>464</v>
      </c>
      <c r="D977" t="s">
        <v>477</v>
      </c>
      <c r="E977"/>
      <c r="F977" t="s">
        <v>476</v>
      </c>
      <c r="G977" s="44">
        <v>45291</v>
      </c>
      <c r="H977" s="63">
        <v>3</v>
      </c>
      <c r="I977" t="s">
        <v>87</v>
      </c>
      <c r="J977" t="s">
        <v>458</v>
      </c>
      <c r="K977" t="s">
        <v>31</v>
      </c>
    </row>
    <row r="978" spans="2:11" ht="14.5" x14ac:dyDescent="0.35">
      <c r="B978">
        <v>2024</v>
      </c>
      <c r="C978" t="s">
        <v>464</v>
      </c>
      <c r="D978" t="s">
        <v>477</v>
      </c>
      <c r="E978"/>
      <c r="F978" t="s">
        <v>563</v>
      </c>
      <c r="G978" s="44">
        <v>45657</v>
      </c>
      <c r="H978" s="63">
        <v>0</v>
      </c>
      <c r="I978" t="s">
        <v>87</v>
      </c>
      <c r="J978" t="s">
        <v>480</v>
      </c>
      <c r="K978" t="s">
        <v>31</v>
      </c>
    </row>
    <row r="979" spans="2:11" ht="14.5" x14ac:dyDescent="0.35">
      <c r="B979">
        <v>2024</v>
      </c>
      <c r="C979" t="s">
        <v>464</v>
      </c>
      <c r="D979" t="s">
        <v>479</v>
      </c>
      <c r="E979"/>
      <c r="F979" t="s">
        <v>481</v>
      </c>
      <c r="G979" s="44">
        <v>45657</v>
      </c>
      <c r="H979" s="63">
        <v>12</v>
      </c>
      <c r="I979" t="s">
        <v>87</v>
      </c>
      <c r="J979" t="s">
        <v>469</v>
      </c>
      <c r="K979" t="s">
        <v>31</v>
      </c>
    </row>
    <row r="980" spans="2:11" ht="14.5" x14ac:dyDescent="0.35">
      <c r="B980">
        <v>2024</v>
      </c>
      <c r="C980" t="s">
        <v>464</v>
      </c>
      <c r="D980" t="s">
        <v>479</v>
      </c>
      <c r="E980"/>
      <c r="F980" t="s">
        <v>478</v>
      </c>
      <c r="G980" s="44">
        <v>45657</v>
      </c>
      <c r="H980" s="63">
        <v>9</v>
      </c>
      <c r="I980" t="s">
        <v>87</v>
      </c>
      <c r="J980" t="s">
        <v>469</v>
      </c>
      <c r="K980" t="s">
        <v>31</v>
      </c>
    </row>
    <row r="981" spans="2:11" ht="14.5" x14ac:dyDescent="0.35">
      <c r="B981">
        <v>2024</v>
      </c>
      <c r="C981" t="s">
        <v>464</v>
      </c>
      <c r="D981" t="s">
        <v>483</v>
      </c>
      <c r="E981"/>
      <c r="F981" t="s">
        <v>484</v>
      </c>
      <c r="G981" s="44">
        <v>45657</v>
      </c>
      <c r="H981" s="63">
        <v>84</v>
      </c>
      <c r="I981" t="s">
        <v>87</v>
      </c>
      <c r="J981" t="s">
        <v>458</v>
      </c>
      <c r="K981" t="s">
        <v>31</v>
      </c>
    </row>
    <row r="982" spans="2:11" ht="14.5" x14ac:dyDescent="0.35">
      <c r="B982">
        <v>2024</v>
      </c>
      <c r="C982" t="s">
        <v>464</v>
      </c>
      <c r="D982" t="s">
        <v>483</v>
      </c>
      <c r="E982"/>
      <c r="F982" t="s">
        <v>485</v>
      </c>
      <c r="G982" s="44">
        <v>45657</v>
      </c>
      <c r="H982" s="63">
        <v>15</v>
      </c>
      <c r="I982" t="s">
        <v>87</v>
      </c>
      <c r="J982" t="s">
        <v>458</v>
      </c>
      <c r="K982" t="s">
        <v>31</v>
      </c>
    </row>
    <row r="983" spans="2:11" ht="14.5" x14ac:dyDescent="0.35">
      <c r="B983">
        <v>2024</v>
      </c>
      <c r="C983" t="s">
        <v>464</v>
      </c>
      <c r="D983" t="s">
        <v>483</v>
      </c>
      <c r="E983"/>
      <c r="F983" t="s">
        <v>482</v>
      </c>
      <c r="G983" s="44">
        <v>45657</v>
      </c>
      <c r="H983" s="63">
        <v>8</v>
      </c>
      <c r="I983" t="s">
        <v>87</v>
      </c>
      <c r="J983" t="s">
        <v>458</v>
      </c>
      <c r="K983" t="s">
        <v>31</v>
      </c>
    </row>
    <row r="984" spans="2:11" ht="14.5" x14ac:dyDescent="0.35">
      <c r="B984">
        <v>2024</v>
      </c>
      <c r="C984" t="s">
        <v>464</v>
      </c>
      <c r="D984" t="s">
        <v>483</v>
      </c>
      <c r="E984"/>
      <c r="F984" t="s">
        <v>486</v>
      </c>
      <c r="G984" s="44">
        <v>45657</v>
      </c>
      <c r="H984" s="63">
        <v>15</v>
      </c>
      <c r="I984" t="s">
        <v>87</v>
      </c>
      <c r="J984" t="s">
        <v>458</v>
      </c>
      <c r="K984" t="s">
        <v>31</v>
      </c>
    </row>
    <row r="985" spans="2:11" ht="14.5" x14ac:dyDescent="0.35">
      <c r="B985">
        <v>2024</v>
      </c>
      <c r="C985" t="s">
        <v>464</v>
      </c>
      <c r="D985" t="s">
        <v>460</v>
      </c>
      <c r="E985"/>
      <c r="F985" t="s">
        <v>489</v>
      </c>
      <c r="G985" s="44">
        <v>45291</v>
      </c>
      <c r="H985" s="63">
        <v>0</v>
      </c>
      <c r="I985" t="s">
        <v>87</v>
      </c>
      <c r="J985" t="s">
        <v>480</v>
      </c>
      <c r="K985" t="s">
        <v>31</v>
      </c>
    </row>
    <row r="986" spans="2:11" ht="14.5" x14ac:dyDescent="0.35">
      <c r="B986">
        <v>2024</v>
      </c>
      <c r="C986" t="s">
        <v>464</v>
      </c>
      <c r="D986" t="s">
        <v>491</v>
      </c>
      <c r="E986"/>
      <c r="F986" t="s">
        <v>561</v>
      </c>
      <c r="G986" s="44">
        <v>45291</v>
      </c>
      <c r="H986" s="63">
        <v>2</v>
      </c>
      <c r="I986" t="s">
        <v>87</v>
      </c>
      <c r="J986" t="s">
        <v>480</v>
      </c>
      <c r="K986" t="s">
        <v>31</v>
      </c>
    </row>
    <row r="987" spans="2:11" ht="14.5" x14ac:dyDescent="0.35">
      <c r="B987">
        <v>2024</v>
      </c>
      <c r="C987" t="s">
        <v>464</v>
      </c>
      <c r="D987" t="s">
        <v>492</v>
      </c>
      <c r="E987"/>
      <c r="F987" t="s">
        <v>562</v>
      </c>
      <c r="G987" s="44">
        <v>45657</v>
      </c>
      <c r="H987" s="63">
        <v>20</v>
      </c>
      <c r="I987" t="s">
        <v>87</v>
      </c>
      <c r="J987" t="s">
        <v>469</v>
      </c>
      <c r="K987" t="s">
        <v>31</v>
      </c>
    </row>
    <row r="988" spans="2:11" ht="14.5" x14ac:dyDescent="0.35">
      <c r="B988">
        <v>2024</v>
      </c>
      <c r="C988" t="s">
        <v>464</v>
      </c>
      <c r="D988" t="s">
        <v>461</v>
      </c>
      <c r="E988"/>
      <c r="F988" t="s">
        <v>488</v>
      </c>
      <c r="G988" s="44">
        <v>45657</v>
      </c>
      <c r="H988" s="63">
        <v>28</v>
      </c>
      <c r="I988" t="s">
        <v>87</v>
      </c>
      <c r="J988" t="s">
        <v>469</v>
      </c>
      <c r="K988" t="s">
        <v>31</v>
      </c>
    </row>
    <row r="989" spans="2:11" ht="14.5" x14ac:dyDescent="0.35">
      <c r="B989">
        <v>2024</v>
      </c>
      <c r="C989" t="s">
        <v>464</v>
      </c>
      <c r="D989" t="s">
        <v>461</v>
      </c>
      <c r="E989"/>
      <c r="F989" t="s">
        <v>487</v>
      </c>
      <c r="G989" s="44">
        <v>45657</v>
      </c>
      <c r="H989" s="63">
        <v>27</v>
      </c>
      <c r="I989" t="s">
        <v>87</v>
      </c>
      <c r="J989" t="s">
        <v>469</v>
      </c>
      <c r="K989" t="s">
        <v>31</v>
      </c>
    </row>
    <row r="990" spans="2:11" ht="14.5" x14ac:dyDescent="0.35">
      <c r="B990">
        <v>2024</v>
      </c>
      <c r="C990" t="s">
        <v>465</v>
      </c>
      <c r="D990" t="s">
        <v>477</v>
      </c>
      <c r="E990"/>
      <c r="F990" t="s">
        <v>476</v>
      </c>
      <c r="G990" s="44">
        <v>45291</v>
      </c>
      <c r="H990" s="63">
        <v>58</v>
      </c>
      <c r="I990" t="s">
        <v>87</v>
      </c>
      <c r="J990" t="s">
        <v>458</v>
      </c>
      <c r="K990" t="s">
        <v>31</v>
      </c>
    </row>
    <row r="991" spans="2:11" ht="14.5" x14ac:dyDescent="0.35">
      <c r="B991">
        <v>2024</v>
      </c>
      <c r="C991" t="s">
        <v>465</v>
      </c>
      <c r="D991" t="s">
        <v>477</v>
      </c>
      <c r="E991"/>
      <c r="F991" t="s">
        <v>563</v>
      </c>
      <c r="G991" s="44">
        <v>45657</v>
      </c>
      <c r="H991" s="63">
        <v>0</v>
      </c>
      <c r="I991" t="s">
        <v>87</v>
      </c>
      <c r="J991" t="s">
        <v>458</v>
      </c>
      <c r="K991" t="s">
        <v>31</v>
      </c>
    </row>
    <row r="992" spans="2:11" ht="14.5" x14ac:dyDescent="0.35">
      <c r="B992">
        <v>2024</v>
      </c>
      <c r="C992" t="s">
        <v>465</v>
      </c>
      <c r="D992" t="s">
        <v>479</v>
      </c>
      <c r="E992"/>
      <c r="F992" t="s">
        <v>481</v>
      </c>
      <c r="G992" s="44">
        <v>45657</v>
      </c>
      <c r="H992" s="63">
        <v>0</v>
      </c>
      <c r="I992" t="s">
        <v>87</v>
      </c>
      <c r="J992" t="s">
        <v>469</v>
      </c>
      <c r="K992" t="s">
        <v>31</v>
      </c>
    </row>
    <row r="993" spans="2:11" ht="14.5" x14ac:dyDescent="0.35">
      <c r="B993">
        <v>2024</v>
      </c>
      <c r="C993" t="s">
        <v>465</v>
      </c>
      <c r="D993" t="s">
        <v>479</v>
      </c>
      <c r="E993"/>
      <c r="F993" t="s">
        <v>478</v>
      </c>
      <c r="G993" s="44">
        <v>45657</v>
      </c>
      <c r="H993" s="63">
        <v>0</v>
      </c>
      <c r="I993" t="s">
        <v>87</v>
      </c>
      <c r="J993" t="s">
        <v>469</v>
      </c>
      <c r="K993" t="s">
        <v>31</v>
      </c>
    </row>
    <row r="994" spans="2:11" ht="14.5" x14ac:dyDescent="0.35">
      <c r="B994">
        <v>2024</v>
      </c>
      <c r="C994" t="s">
        <v>465</v>
      </c>
      <c r="D994" t="s">
        <v>483</v>
      </c>
      <c r="E994"/>
      <c r="F994" t="s">
        <v>484</v>
      </c>
      <c r="G994" s="44">
        <v>45657</v>
      </c>
      <c r="H994" s="63">
        <v>5</v>
      </c>
      <c r="I994" t="s">
        <v>87</v>
      </c>
      <c r="J994" t="s">
        <v>458</v>
      </c>
      <c r="K994" t="s">
        <v>31</v>
      </c>
    </row>
    <row r="995" spans="2:11" ht="14.5" x14ac:dyDescent="0.35">
      <c r="B995">
        <v>2024</v>
      </c>
      <c r="C995" t="s">
        <v>465</v>
      </c>
      <c r="D995" t="s">
        <v>483</v>
      </c>
      <c r="E995"/>
      <c r="F995" t="s">
        <v>485</v>
      </c>
      <c r="G995" s="44">
        <v>45657</v>
      </c>
      <c r="H995" s="63">
        <v>1</v>
      </c>
      <c r="I995" t="s">
        <v>87</v>
      </c>
      <c r="J995" t="s">
        <v>458</v>
      </c>
      <c r="K995" t="s">
        <v>31</v>
      </c>
    </row>
    <row r="996" spans="2:11" ht="14.5" x14ac:dyDescent="0.35">
      <c r="B996">
        <v>2024</v>
      </c>
      <c r="C996" t="s">
        <v>465</v>
      </c>
      <c r="D996" t="s">
        <v>483</v>
      </c>
      <c r="E996"/>
      <c r="F996" t="s">
        <v>482</v>
      </c>
      <c r="G996" s="44">
        <v>45657</v>
      </c>
      <c r="H996" s="63">
        <v>11</v>
      </c>
      <c r="I996" t="s">
        <v>87</v>
      </c>
      <c r="J996" t="s">
        <v>458</v>
      </c>
      <c r="K996" t="s">
        <v>31</v>
      </c>
    </row>
    <row r="997" spans="2:11" ht="14.5" x14ac:dyDescent="0.35">
      <c r="B997">
        <v>2024</v>
      </c>
      <c r="C997" t="s">
        <v>465</v>
      </c>
      <c r="D997" t="s">
        <v>483</v>
      </c>
      <c r="E997"/>
      <c r="F997" t="s">
        <v>486</v>
      </c>
      <c r="G997" s="44">
        <v>45657</v>
      </c>
      <c r="H997" s="63">
        <v>1</v>
      </c>
      <c r="I997" t="s">
        <v>87</v>
      </c>
      <c r="J997" t="s">
        <v>458</v>
      </c>
      <c r="K997" t="s">
        <v>31</v>
      </c>
    </row>
    <row r="998" spans="2:11" ht="14.5" x14ac:dyDescent="0.35">
      <c r="B998">
        <v>2024</v>
      </c>
      <c r="C998" t="s">
        <v>465</v>
      </c>
      <c r="D998" t="s">
        <v>460</v>
      </c>
      <c r="E998"/>
      <c r="F998" t="s">
        <v>489</v>
      </c>
      <c r="G998" s="44">
        <v>45291</v>
      </c>
      <c r="H998" s="63">
        <v>0</v>
      </c>
      <c r="I998" t="s">
        <v>87</v>
      </c>
      <c r="J998" t="s">
        <v>480</v>
      </c>
      <c r="K998" t="s">
        <v>31</v>
      </c>
    </row>
    <row r="999" spans="2:11" ht="14.5" x14ac:dyDescent="0.35">
      <c r="B999">
        <v>2024</v>
      </c>
      <c r="C999" t="s">
        <v>465</v>
      </c>
      <c r="D999" t="s">
        <v>491</v>
      </c>
      <c r="E999"/>
      <c r="F999" t="s">
        <v>561</v>
      </c>
      <c r="G999" s="44">
        <v>45291</v>
      </c>
      <c r="H999" s="63">
        <v>8</v>
      </c>
      <c r="I999" t="s">
        <v>87</v>
      </c>
      <c r="J999" t="s">
        <v>480</v>
      </c>
      <c r="K999" t="s">
        <v>31</v>
      </c>
    </row>
    <row r="1000" spans="2:11" ht="14.5" x14ac:dyDescent="0.35">
      <c r="B1000">
        <v>2024</v>
      </c>
      <c r="C1000" t="s">
        <v>465</v>
      </c>
      <c r="D1000" t="s">
        <v>492</v>
      </c>
      <c r="E1000"/>
      <c r="F1000" t="s">
        <v>562</v>
      </c>
      <c r="G1000" s="44">
        <v>45657</v>
      </c>
      <c r="H1000" s="63">
        <v>0</v>
      </c>
      <c r="I1000" t="s">
        <v>87</v>
      </c>
      <c r="J1000" t="s">
        <v>469</v>
      </c>
      <c r="K1000" t="s">
        <v>31</v>
      </c>
    </row>
    <row r="1001" spans="2:11" ht="14.5" x14ac:dyDescent="0.35">
      <c r="B1001">
        <v>2024</v>
      </c>
      <c r="C1001" t="s">
        <v>465</v>
      </c>
      <c r="D1001" t="s">
        <v>461</v>
      </c>
      <c r="E1001"/>
      <c r="F1001" t="s">
        <v>488</v>
      </c>
      <c r="G1001" s="44">
        <v>45657</v>
      </c>
      <c r="H1001" s="63">
        <v>0</v>
      </c>
      <c r="I1001" t="s">
        <v>87</v>
      </c>
      <c r="J1001" t="s">
        <v>469</v>
      </c>
      <c r="K1001" t="s">
        <v>31</v>
      </c>
    </row>
    <row r="1002" spans="2:11" ht="14.5" x14ac:dyDescent="0.35">
      <c r="B1002">
        <v>2024</v>
      </c>
      <c r="C1002" t="s">
        <v>465</v>
      </c>
      <c r="D1002" t="s">
        <v>461</v>
      </c>
      <c r="E1002"/>
      <c r="F1002" t="s">
        <v>487</v>
      </c>
      <c r="G1002" s="44">
        <v>45657</v>
      </c>
      <c r="H1002" s="63">
        <v>1</v>
      </c>
      <c r="I1002" t="s">
        <v>87</v>
      </c>
      <c r="J1002" t="s">
        <v>469</v>
      </c>
      <c r="K1002" t="s">
        <v>31</v>
      </c>
    </row>
    <row r="1003" spans="2:11" ht="14.5" x14ac:dyDescent="0.35">
      <c r="B1003">
        <v>2024</v>
      </c>
      <c r="C1003" t="s">
        <v>494</v>
      </c>
      <c r="D1003" t="s">
        <v>477</v>
      </c>
      <c r="E1003"/>
      <c r="F1003" t="s">
        <v>476</v>
      </c>
      <c r="G1003" s="44">
        <v>45291</v>
      </c>
      <c r="H1003" s="63">
        <v>3</v>
      </c>
      <c r="I1003" t="s">
        <v>87</v>
      </c>
      <c r="J1003" t="s">
        <v>469</v>
      </c>
      <c r="K1003" t="s">
        <v>31</v>
      </c>
    </row>
    <row r="1004" spans="2:11" ht="14.5" x14ac:dyDescent="0.35">
      <c r="B1004">
        <v>2024</v>
      </c>
      <c r="C1004" t="s">
        <v>494</v>
      </c>
      <c r="D1004" t="s">
        <v>479</v>
      </c>
      <c r="E1004"/>
      <c r="F1004" t="s">
        <v>481</v>
      </c>
      <c r="G1004" s="44">
        <v>45657</v>
      </c>
      <c r="H1004" s="63">
        <v>11</v>
      </c>
      <c r="I1004" t="s">
        <v>87</v>
      </c>
      <c r="J1004" t="s">
        <v>469</v>
      </c>
      <c r="K1004" t="s">
        <v>31</v>
      </c>
    </row>
    <row r="1005" spans="2:11" ht="14.5" x14ac:dyDescent="0.35">
      <c r="B1005">
        <v>2024</v>
      </c>
      <c r="C1005" t="s">
        <v>494</v>
      </c>
      <c r="D1005" t="s">
        <v>479</v>
      </c>
      <c r="E1005"/>
      <c r="F1005" t="s">
        <v>478</v>
      </c>
      <c r="G1005" s="44">
        <v>45657</v>
      </c>
      <c r="H1005" s="63">
        <v>4</v>
      </c>
      <c r="I1005" t="s">
        <v>87</v>
      </c>
      <c r="J1005" t="s">
        <v>469</v>
      </c>
      <c r="K1005" t="s">
        <v>31</v>
      </c>
    </row>
    <row r="1006" spans="2:11" ht="14.5" x14ac:dyDescent="0.35">
      <c r="B1006">
        <v>2024</v>
      </c>
      <c r="C1006" t="s">
        <v>494</v>
      </c>
      <c r="D1006" t="s">
        <v>483</v>
      </c>
      <c r="E1006"/>
      <c r="F1006" t="s">
        <v>484</v>
      </c>
      <c r="G1006" s="44">
        <v>45657</v>
      </c>
      <c r="H1006" s="63">
        <v>59</v>
      </c>
      <c r="I1006" t="s">
        <v>87</v>
      </c>
      <c r="J1006" t="s">
        <v>458</v>
      </c>
      <c r="K1006" t="s">
        <v>31</v>
      </c>
    </row>
    <row r="1007" spans="2:11" ht="14.5" x14ac:dyDescent="0.35">
      <c r="B1007">
        <v>2024</v>
      </c>
      <c r="C1007" t="s">
        <v>494</v>
      </c>
      <c r="D1007" t="s">
        <v>483</v>
      </c>
      <c r="E1007"/>
      <c r="F1007" t="s">
        <v>485</v>
      </c>
      <c r="G1007" s="44">
        <v>45657</v>
      </c>
      <c r="H1007" s="63">
        <v>10</v>
      </c>
      <c r="I1007" t="s">
        <v>87</v>
      </c>
      <c r="J1007" t="s">
        <v>458</v>
      </c>
      <c r="K1007" t="s">
        <v>31</v>
      </c>
    </row>
    <row r="1008" spans="2:11" ht="14.5" x14ac:dyDescent="0.35">
      <c r="B1008">
        <v>2024</v>
      </c>
      <c r="C1008" t="s">
        <v>494</v>
      </c>
      <c r="D1008" t="s">
        <v>483</v>
      </c>
      <c r="E1008"/>
      <c r="F1008" t="s">
        <v>482</v>
      </c>
      <c r="G1008" s="44">
        <v>45657</v>
      </c>
      <c r="H1008" s="63">
        <v>2</v>
      </c>
      <c r="I1008" t="s">
        <v>87</v>
      </c>
      <c r="J1008" t="s">
        <v>458</v>
      </c>
      <c r="K1008" t="s">
        <v>31</v>
      </c>
    </row>
    <row r="1009" spans="2:11" ht="14.5" x14ac:dyDescent="0.35">
      <c r="B1009">
        <v>2024</v>
      </c>
      <c r="C1009" t="s">
        <v>494</v>
      </c>
      <c r="D1009" t="s">
        <v>483</v>
      </c>
      <c r="E1009"/>
      <c r="F1009" t="s">
        <v>486</v>
      </c>
      <c r="G1009" s="44">
        <v>45657</v>
      </c>
      <c r="H1009" s="63">
        <v>13</v>
      </c>
      <c r="I1009" t="s">
        <v>87</v>
      </c>
      <c r="J1009" t="s">
        <v>458</v>
      </c>
      <c r="K1009" t="s">
        <v>31</v>
      </c>
    </row>
    <row r="1010" spans="2:11" ht="14.5" x14ac:dyDescent="0.35">
      <c r="B1010">
        <v>2024</v>
      </c>
      <c r="C1010" t="s">
        <v>494</v>
      </c>
      <c r="D1010" t="s">
        <v>491</v>
      </c>
      <c r="E1010"/>
      <c r="F1010" t="s">
        <v>561</v>
      </c>
      <c r="G1010" s="44">
        <v>45291</v>
      </c>
      <c r="H1010" s="63">
        <v>2</v>
      </c>
      <c r="I1010" t="s">
        <v>87</v>
      </c>
      <c r="J1010" t="s">
        <v>469</v>
      </c>
      <c r="K1010" t="s">
        <v>31</v>
      </c>
    </row>
    <row r="1011" spans="2:11" ht="14.5" x14ac:dyDescent="0.35">
      <c r="B1011">
        <v>2024</v>
      </c>
      <c r="C1011" t="s">
        <v>494</v>
      </c>
      <c r="D1011" t="s">
        <v>492</v>
      </c>
      <c r="E1011"/>
      <c r="F1011" t="s">
        <v>562</v>
      </c>
      <c r="G1011" s="44">
        <v>45657</v>
      </c>
      <c r="H1011" s="63">
        <v>2</v>
      </c>
      <c r="I1011" t="s">
        <v>87</v>
      </c>
      <c r="J1011" t="s">
        <v>469</v>
      </c>
      <c r="K1011" t="s">
        <v>31</v>
      </c>
    </row>
    <row r="1012" spans="2:11" ht="14.5" x14ac:dyDescent="0.35">
      <c r="B1012">
        <v>2024</v>
      </c>
      <c r="C1012" t="s">
        <v>494</v>
      </c>
      <c r="D1012" t="s">
        <v>461</v>
      </c>
      <c r="E1012"/>
      <c r="F1012" t="s">
        <v>488</v>
      </c>
      <c r="G1012" s="44">
        <v>45657</v>
      </c>
      <c r="H1012" s="63">
        <v>12</v>
      </c>
      <c r="I1012" t="s">
        <v>87</v>
      </c>
      <c r="J1012" t="s">
        <v>469</v>
      </c>
      <c r="K1012" t="s">
        <v>31</v>
      </c>
    </row>
    <row r="1013" spans="2:11" ht="14.5" x14ac:dyDescent="0.35">
      <c r="B1013">
        <v>2024</v>
      </c>
      <c r="C1013" t="s">
        <v>494</v>
      </c>
      <c r="D1013" t="s">
        <v>461</v>
      </c>
      <c r="E1013"/>
      <c r="F1013" t="s">
        <v>487</v>
      </c>
      <c r="G1013" s="44">
        <v>45657</v>
      </c>
      <c r="H1013" s="63">
        <v>11</v>
      </c>
      <c r="I1013" t="s">
        <v>87</v>
      </c>
      <c r="J1013" t="s">
        <v>469</v>
      </c>
      <c r="K1013" t="s">
        <v>31</v>
      </c>
    </row>
    <row r="1014" spans="2:11" ht="14.5" x14ac:dyDescent="0.35">
      <c r="B1014">
        <v>2024</v>
      </c>
      <c r="C1014" t="s">
        <v>466</v>
      </c>
      <c r="D1014" t="s">
        <v>477</v>
      </c>
      <c r="E1014"/>
      <c r="F1014" t="s">
        <v>476</v>
      </c>
      <c r="G1014" s="44">
        <v>45291</v>
      </c>
      <c r="H1014" s="63">
        <v>68</v>
      </c>
      <c r="I1014" t="s">
        <v>92</v>
      </c>
      <c r="J1014" t="s">
        <v>458</v>
      </c>
      <c r="K1014" t="s">
        <v>31</v>
      </c>
    </row>
    <row r="1015" spans="2:11" ht="14.5" x14ac:dyDescent="0.35">
      <c r="B1015">
        <v>2024</v>
      </c>
      <c r="C1015" t="s">
        <v>466</v>
      </c>
      <c r="D1015" t="s">
        <v>477</v>
      </c>
      <c r="E1015"/>
      <c r="F1015" t="s">
        <v>563</v>
      </c>
      <c r="G1015" s="44">
        <v>45291</v>
      </c>
      <c r="H1015" s="63">
        <v>0</v>
      </c>
      <c r="I1015" t="s">
        <v>92</v>
      </c>
      <c r="J1015" t="s">
        <v>458</v>
      </c>
      <c r="K1015" t="s">
        <v>31</v>
      </c>
    </row>
    <row r="1016" spans="2:11" ht="14.5" x14ac:dyDescent="0.35">
      <c r="B1016">
        <v>2024</v>
      </c>
      <c r="C1016" t="s">
        <v>466</v>
      </c>
      <c r="D1016" t="s">
        <v>479</v>
      </c>
      <c r="E1016"/>
      <c r="F1016" t="s">
        <v>481</v>
      </c>
      <c r="G1016" s="44">
        <v>45657</v>
      </c>
      <c r="H1016" s="63">
        <v>44</v>
      </c>
      <c r="I1016" t="s">
        <v>92</v>
      </c>
      <c r="J1016" t="s">
        <v>469</v>
      </c>
      <c r="K1016" t="s">
        <v>31</v>
      </c>
    </row>
    <row r="1017" spans="2:11" ht="14.5" x14ac:dyDescent="0.35">
      <c r="B1017">
        <v>2024</v>
      </c>
      <c r="C1017" t="s">
        <v>466</v>
      </c>
      <c r="D1017" t="s">
        <v>479</v>
      </c>
      <c r="E1017"/>
      <c r="F1017" t="s">
        <v>478</v>
      </c>
      <c r="G1017" s="44">
        <v>45657</v>
      </c>
      <c r="H1017" s="63">
        <v>28</v>
      </c>
      <c r="I1017" t="s">
        <v>92</v>
      </c>
      <c r="J1017" t="s">
        <v>469</v>
      </c>
      <c r="K1017" t="s">
        <v>31</v>
      </c>
    </row>
    <row r="1018" spans="2:11" ht="14.5" x14ac:dyDescent="0.35">
      <c r="B1018">
        <v>2024</v>
      </c>
      <c r="C1018" t="s">
        <v>466</v>
      </c>
      <c r="D1018" t="s">
        <v>483</v>
      </c>
      <c r="E1018"/>
      <c r="F1018" t="s">
        <v>484</v>
      </c>
      <c r="G1018" s="44">
        <v>45657</v>
      </c>
      <c r="H1018" s="63">
        <v>26</v>
      </c>
      <c r="I1018" t="s">
        <v>92</v>
      </c>
      <c r="J1018" t="s">
        <v>458</v>
      </c>
      <c r="K1018" t="s">
        <v>31</v>
      </c>
    </row>
    <row r="1019" spans="2:11" ht="14.5" x14ac:dyDescent="0.35">
      <c r="B1019">
        <v>2024</v>
      </c>
      <c r="C1019" t="s">
        <v>466</v>
      </c>
      <c r="D1019" t="s">
        <v>483</v>
      </c>
      <c r="E1019"/>
      <c r="F1019" t="s">
        <v>485</v>
      </c>
      <c r="G1019" s="44">
        <v>45657</v>
      </c>
      <c r="H1019" s="63">
        <v>16</v>
      </c>
      <c r="I1019" t="s">
        <v>92</v>
      </c>
      <c r="J1019" t="s">
        <v>458</v>
      </c>
      <c r="K1019" t="s">
        <v>31</v>
      </c>
    </row>
    <row r="1020" spans="2:11" ht="14.5" x14ac:dyDescent="0.35">
      <c r="B1020">
        <v>2024</v>
      </c>
      <c r="C1020" t="s">
        <v>466</v>
      </c>
      <c r="D1020" t="s">
        <v>483</v>
      </c>
      <c r="E1020"/>
      <c r="F1020" t="s">
        <v>482</v>
      </c>
      <c r="G1020" s="44">
        <v>45657</v>
      </c>
      <c r="H1020" s="63">
        <v>67</v>
      </c>
      <c r="I1020" t="s">
        <v>92</v>
      </c>
      <c r="J1020" t="s">
        <v>458</v>
      </c>
      <c r="K1020" t="s">
        <v>31</v>
      </c>
    </row>
    <row r="1021" spans="2:11" ht="14.5" x14ac:dyDescent="0.35">
      <c r="B1021">
        <v>2024</v>
      </c>
      <c r="C1021" t="s">
        <v>466</v>
      </c>
      <c r="D1021" t="s">
        <v>483</v>
      </c>
      <c r="E1021"/>
      <c r="F1021" t="s">
        <v>486</v>
      </c>
      <c r="G1021" s="44">
        <v>45657</v>
      </c>
      <c r="H1021" s="63">
        <v>77</v>
      </c>
      <c r="I1021" t="s">
        <v>92</v>
      </c>
      <c r="J1021" t="s">
        <v>458</v>
      </c>
      <c r="K1021" t="s">
        <v>31</v>
      </c>
    </row>
    <row r="1022" spans="2:11" ht="14.5" x14ac:dyDescent="0.35">
      <c r="B1022">
        <v>2024</v>
      </c>
      <c r="C1022" t="s">
        <v>466</v>
      </c>
      <c r="D1022" t="s">
        <v>460</v>
      </c>
      <c r="E1022"/>
      <c r="F1022" t="s">
        <v>489</v>
      </c>
      <c r="G1022" s="44">
        <v>45291</v>
      </c>
      <c r="H1022" s="63">
        <v>0</v>
      </c>
      <c r="I1022" t="s">
        <v>92</v>
      </c>
      <c r="J1022" t="s">
        <v>480</v>
      </c>
      <c r="K1022" t="s">
        <v>31</v>
      </c>
    </row>
    <row r="1023" spans="2:11" ht="14.5" x14ac:dyDescent="0.35">
      <c r="B1023">
        <v>2024</v>
      </c>
      <c r="C1023" t="s">
        <v>466</v>
      </c>
      <c r="D1023" t="s">
        <v>491</v>
      </c>
      <c r="E1023"/>
      <c r="F1023" t="s">
        <v>561</v>
      </c>
      <c r="G1023" s="44">
        <v>45291</v>
      </c>
      <c r="H1023" s="63">
        <v>4</v>
      </c>
      <c r="I1023" t="s">
        <v>92</v>
      </c>
      <c r="J1023" t="s">
        <v>480</v>
      </c>
      <c r="K1023" t="s">
        <v>31</v>
      </c>
    </row>
    <row r="1024" spans="2:11" ht="14.5" x14ac:dyDescent="0.35">
      <c r="B1024">
        <v>2024</v>
      </c>
      <c r="C1024" t="s">
        <v>466</v>
      </c>
      <c r="D1024" t="s">
        <v>492</v>
      </c>
      <c r="E1024"/>
      <c r="F1024" t="s">
        <v>562</v>
      </c>
      <c r="G1024" s="44">
        <v>45657</v>
      </c>
      <c r="H1024" s="63">
        <v>68</v>
      </c>
      <c r="I1024" t="s">
        <v>92</v>
      </c>
      <c r="J1024" t="s">
        <v>469</v>
      </c>
      <c r="K1024" t="s">
        <v>31</v>
      </c>
    </row>
    <row r="1025" spans="2:11" ht="14.5" x14ac:dyDescent="0.35">
      <c r="B1025">
        <v>2024</v>
      </c>
      <c r="C1025" t="s">
        <v>466</v>
      </c>
      <c r="D1025" t="s">
        <v>461</v>
      </c>
      <c r="E1025"/>
      <c r="F1025" t="s">
        <v>488</v>
      </c>
      <c r="G1025" s="44">
        <v>45657</v>
      </c>
      <c r="H1025" s="63">
        <v>64</v>
      </c>
      <c r="I1025" t="s">
        <v>92</v>
      </c>
      <c r="J1025" t="s">
        <v>469</v>
      </c>
      <c r="K1025" t="s">
        <v>31</v>
      </c>
    </row>
    <row r="1026" spans="2:11" ht="14.5" x14ac:dyDescent="0.35">
      <c r="B1026">
        <v>2024</v>
      </c>
      <c r="C1026" t="s">
        <v>466</v>
      </c>
      <c r="D1026" t="s">
        <v>461</v>
      </c>
      <c r="E1026"/>
      <c r="F1026" t="s">
        <v>487</v>
      </c>
      <c r="G1026" s="44">
        <v>45657</v>
      </c>
      <c r="H1026" s="63">
        <v>181</v>
      </c>
      <c r="I1026" t="s">
        <v>92</v>
      </c>
      <c r="J1026" t="s">
        <v>469</v>
      </c>
      <c r="K1026" t="s">
        <v>31</v>
      </c>
    </row>
    <row r="1027" spans="2:11" ht="14.5" x14ac:dyDescent="0.35">
      <c r="B1027">
        <v>2024</v>
      </c>
      <c r="C1027" t="s">
        <v>467</v>
      </c>
      <c r="D1027" t="s">
        <v>477</v>
      </c>
      <c r="E1027"/>
      <c r="F1027" t="s">
        <v>476</v>
      </c>
      <c r="G1027" s="44">
        <v>45291</v>
      </c>
      <c r="H1027" s="63">
        <v>58</v>
      </c>
      <c r="I1027" t="s">
        <v>92</v>
      </c>
      <c r="J1027" t="s">
        <v>458</v>
      </c>
      <c r="K1027" t="s">
        <v>31</v>
      </c>
    </row>
    <row r="1028" spans="2:11" ht="14.5" x14ac:dyDescent="0.35">
      <c r="B1028">
        <v>2024</v>
      </c>
      <c r="C1028" t="s">
        <v>467</v>
      </c>
      <c r="D1028" t="s">
        <v>477</v>
      </c>
      <c r="E1028"/>
      <c r="F1028" t="s">
        <v>563</v>
      </c>
      <c r="G1028" s="44">
        <v>45291</v>
      </c>
      <c r="H1028" s="63">
        <v>0</v>
      </c>
      <c r="I1028" t="s">
        <v>92</v>
      </c>
      <c r="J1028" t="s">
        <v>458</v>
      </c>
      <c r="K1028" t="s">
        <v>31</v>
      </c>
    </row>
    <row r="1029" spans="2:11" ht="14.5" x14ac:dyDescent="0.35">
      <c r="B1029">
        <v>2024</v>
      </c>
      <c r="C1029" t="s">
        <v>467</v>
      </c>
      <c r="D1029" t="s">
        <v>479</v>
      </c>
      <c r="E1029"/>
      <c r="F1029" t="s">
        <v>481</v>
      </c>
      <c r="G1029" s="44">
        <v>45657</v>
      </c>
      <c r="H1029" s="63">
        <v>75</v>
      </c>
      <c r="I1029" t="s">
        <v>92</v>
      </c>
      <c r="J1029" t="s">
        <v>469</v>
      </c>
      <c r="K1029" t="s">
        <v>31</v>
      </c>
    </row>
    <row r="1030" spans="2:11" ht="14.5" x14ac:dyDescent="0.35">
      <c r="B1030">
        <v>2024</v>
      </c>
      <c r="C1030" t="s">
        <v>467</v>
      </c>
      <c r="D1030" t="s">
        <v>479</v>
      </c>
      <c r="E1030"/>
      <c r="F1030" t="s">
        <v>478</v>
      </c>
      <c r="G1030" s="44">
        <v>45657</v>
      </c>
      <c r="H1030" s="63">
        <v>28</v>
      </c>
      <c r="I1030" t="s">
        <v>92</v>
      </c>
      <c r="J1030" t="s">
        <v>469</v>
      </c>
      <c r="K1030" t="s">
        <v>31</v>
      </c>
    </row>
    <row r="1031" spans="2:11" ht="14.5" x14ac:dyDescent="0.35">
      <c r="B1031">
        <v>2024</v>
      </c>
      <c r="C1031" t="s">
        <v>467</v>
      </c>
      <c r="D1031" t="s">
        <v>483</v>
      </c>
      <c r="E1031"/>
      <c r="F1031" t="s">
        <v>484</v>
      </c>
      <c r="G1031" s="44">
        <v>45657</v>
      </c>
      <c r="H1031" s="63">
        <v>43</v>
      </c>
      <c r="I1031" t="s">
        <v>92</v>
      </c>
      <c r="J1031" t="s">
        <v>458</v>
      </c>
      <c r="K1031" t="s">
        <v>31</v>
      </c>
    </row>
    <row r="1032" spans="2:11" ht="14.5" x14ac:dyDescent="0.35">
      <c r="B1032">
        <v>2024</v>
      </c>
      <c r="C1032" t="s">
        <v>467</v>
      </c>
      <c r="D1032" t="s">
        <v>483</v>
      </c>
      <c r="E1032"/>
      <c r="F1032" t="s">
        <v>485</v>
      </c>
      <c r="G1032" s="44">
        <v>45657</v>
      </c>
      <c r="H1032" s="63">
        <v>15</v>
      </c>
      <c r="I1032" t="s">
        <v>92</v>
      </c>
      <c r="J1032" t="s">
        <v>458</v>
      </c>
      <c r="K1032" t="s">
        <v>31</v>
      </c>
    </row>
    <row r="1033" spans="2:11" ht="14.5" x14ac:dyDescent="0.35">
      <c r="B1033">
        <v>2024</v>
      </c>
      <c r="C1033" t="s">
        <v>467</v>
      </c>
      <c r="D1033" t="s">
        <v>483</v>
      </c>
      <c r="E1033"/>
      <c r="F1033" t="s">
        <v>482</v>
      </c>
      <c r="G1033" s="44">
        <v>45657</v>
      </c>
      <c r="H1033" s="63">
        <v>53</v>
      </c>
      <c r="I1033" t="s">
        <v>92</v>
      </c>
      <c r="J1033" t="s">
        <v>458</v>
      </c>
      <c r="K1033" t="s">
        <v>31</v>
      </c>
    </row>
    <row r="1034" spans="2:11" ht="14.5" x14ac:dyDescent="0.35">
      <c r="B1034">
        <v>2024</v>
      </c>
      <c r="C1034" t="s">
        <v>467</v>
      </c>
      <c r="D1034" t="s">
        <v>483</v>
      </c>
      <c r="E1034"/>
      <c r="F1034" t="s">
        <v>486</v>
      </c>
      <c r="G1034" s="44">
        <v>45657</v>
      </c>
      <c r="H1034" s="63">
        <v>85</v>
      </c>
      <c r="I1034" t="s">
        <v>92</v>
      </c>
      <c r="J1034" t="s">
        <v>458</v>
      </c>
      <c r="K1034" t="s">
        <v>31</v>
      </c>
    </row>
    <row r="1035" spans="2:11" ht="14.5" x14ac:dyDescent="0.35">
      <c r="B1035">
        <v>2024</v>
      </c>
      <c r="C1035" t="s">
        <v>467</v>
      </c>
      <c r="D1035" t="s">
        <v>460</v>
      </c>
      <c r="E1035"/>
      <c r="F1035" t="s">
        <v>489</v>
      </c>
      <c r="G1035" s="44">
        <v>45291</v>
      </c>
      <c r="H1035" s="63">
        <v>0</v>
      </c>
      <c r="I1035" t="s">
        <v>92</v>
      </c>
      <c r="J1035" t="s">
        <v>480</v>
      </c>
      <c r="K1035" t="s">
        <v>31</v>
      </c>
    </row>
    <row r="1036" spans="2:11" ht="14.5" x14ac:dyDescent="0.35">
      <c r="B1036">
        <v>2024</v>
      </c>
      <c r="C1036" t="s">
        <v>467</v>
      </c>
      <c r="D1036" t="s">
        <v>491</v>
      </c>
      <c r="E1036"/>
      <c r="F1036" t="s">
        <v>561</v>
      </c>
      <c r="G1036" s="44">
        <v>45291</v>
      </c>
      <c r="H1036" s="63">
        <v>8</v>
      </c>
      <c r="I1036" t="s">
        <v>92</v>
      </c>
      <c r="J1036" t="s">
        <v>480</v>
      </c>
      <c r="K1036" t="s">
        <v>31</v>
      </c>
    </row>
    <row r="1037" spans="2:11" ht="14.5" x14ac:dyDescent="0.35">
      <c r="B1037">
        <v>2024</v>
      </c>
      <c r="C1037" t="s">
        <v>467</v>
      </c>
      <c r="D1037" t="s">
        <v>492</v>
      </c>
      <c r="E1037"/>
      <c r="F1037" t="s">
        <v>562</v>
      </c>
      <c r="G1037" s="44">
        <v>45657</v>
      </c>
      <c r="H1037" s="63">
        <v>46</v>
      </c>
      <c r="I1037" t="s">
        <v>92</v>
      </c>
      <c r="J1037" t="s">
        <v>469</v>
      </c>
      <c r="K1037" t="s">
        <v>31</v>
      </c>
    </row>
    <row r="1038" spans="2:11" ht="14.5" x14ac:dyDescent="0.35">
      <c r="B1038">
        <v>2024</v>
      </c>
      <c r="C1038" t="s">
        <v>467</v>
      </c>
      <c r="D1038" t="s">
        <v>461</v>
      </c>
      <c r="E1038"/>
      <c r="F1038" t="s">
        <v>488</v>
      </c>
      <c r="G1038" s="44">
        <v>45657</v>
      </c>
      <c r="H1038" s="63">
        <v>46</v>
      </c>
      <c r="I1038" t="s">
        <v>92</v>
      </c>
      <c r="J1038" t="s">
        <v>469</v>
      </c>
      <c r="K1038" t="s">
        <v>31</v>
      </c>
    </row>
    <row r="1039" spans="2:11" ht="14.5" x14ac:dyDescent="0.35">
      <c r="B1039">
        <v>2024</v>
      </c>
      <c r="C1039" t="s">
        <v>467</v>
      </c>
      <c r="D1039" t="s">
        <v>461</v>
      </c>
      <c r="E1039"/>
      <c r="F1039" t="s">
        <v>487</v>
      </c>
      <c r="G1039" s="44">
        <v>45657</v>
      </c>
      <c r="H1039" s="63">
        <v>181</v>
      </c>
      <c r="I1039" t="s">
        <v>92</v>
      </c>
      <c r="J1039" t="s">
        <v>469</v>
      </c>
      <c r="K1039" t="s">
        <v>31</v>
      </c>
    </row>
    <row r="1040" spans="2:11" ht="14.5" x14ac:dyDescent="0.35">
      <c r="B1040">
        <v>2024</v>
      </c>
      <c r="C1040" t="s">
        <v>495</v>
      </c>
      <c r="D1040" t="s">
        <v>477</v>
      </c>
      <c r="E1040"/>
      <c r="F1040" t="s">
        <v>476</v>
      </c>
      <c r="G1040" s="44">
        <v>45291</v>
      </c>
      <c r="H1040" s="63">
        <v>30</v>
      </c>
      <c r="I1040" t="s">
        <v>92</v>
      </c>
      <c r="J1040" t="s">
        <v>469</v>
      </c>
      <c r="K1040" t="s">
        <v>31</v>
      </c>
    </row>
    <row r="1041" spans="2:11" ht="14.5" x14ac:dyDescent="0.35">
      <c r="B1041">
        <v>2024</v>
      </c>
      <c r="C1041" t="s">
        <v>495</v>
      </c>
      <c r="D1041" t="s">
        <v>479</v>
      </c>
      <c r="E1041"/>
      <c r="F1041" t="s">
        <v>481</v>
      </c>
      <c r="G1041" s="44">
        <v>45657</v>
      </c>
      <c r="H1041" s="63">
        <v>40</v>
      </c>
      <c r="I1041" t="s">
        <v>92</v>
      </c>
      <c r="J1041" t="s">
        <v>469</v>
      </c>
      <c r="K1041" t="s">
        <v>31</v>
      </c>
    </row>
    <row r="1042" spans="2:11" ht="14.5" x14ac:dyDescent="0.35">
      <c r="B1042">
        <v>2024</v>
      </c>
      <c r="C1042" t="s">
        <v>495</v>
      </c>
      <c r="D1042" t="s">
        <v>479</v>
      </c>
      <c r="E1042"/>
      <c r="F1042" t="s">
        <v>478</v>
      </c>
      <c r="G1042" s="44">
        <v>45657</v>
      </c>
      <c r="H1042" s="63">
        <v>0</v>
      </c>
      <c r="I1042" t="s">
        <v>92</v>
      </c>
      <c r="J1042" t="s">
        <v>469</v>
      </c>
      <c r="K1042" t="s">
        <v>31</v>
      </c>
    </row>
    <row r="1043" spans="2:11" ht="14.5" x14ac:dyDescent="0.35">
      <c r="B1043">
        <v>2024</v>
      </c>
      <c r="C1043" t="s">
        <v>495</v>
      </c>
      <c r="D1043" t="s">
        <v>483</v>
      </c>
      <c r="E1043"/>
      <c r="F1043" t="s">
        <v>484</v>
      </c>
      <c r="G1043" s="44">
        <v>45657</v>
      </c>
      <c r="H1043" s="63">
        <v>51</v>
      </c>
      <c r="I1043" t="s">
        <v>92</v>
      </c>
      <c r="J1043" t="s">
        <v>458</v>
      </c>
      <c r="K1043" t="s">
        <v>31</v>
      </c>
    </row>
    <row r="1044" spans="2:11" ht="14.5" x14ac:dyDescent="0.35">
      <c r="B1044">
        <v>2024</v>
      </c>
      <c r="C1044" t="s">
        <v>495</v>
      </c>
      <c r="D1044" t="s">
        <v>483</v>
      </c>
      <c r="E1044"/>
      <c r="F1044" t="s">
        <v>485</v>
      </c>
      <c r="G1044" s="44">
        <v>45657</v>
      </c>
      <c r="H1044" s="63">
        <v>31</v>
      </c>
      <c r="I1044" t="s">
        <v>92</v>
      </c>
      <c r="J1044" t="s">
        <v>458</v>
      </c>
      <c r="K1044" t="s">
        <v>31</v>
      </c>
    </row>
    <row r="1045" spans="2:11" ht="14.5" x14ac:dyDescent="0.35">
      <c r="B1045">
        <v>2024</v>
      </c>
      <c r="C1045" t="s">
        <v>495</v>
      </c>
      <c r="D1045" t="s">
        <v>483</v>
      </c>
      <c r="E1045"/>
      <c r="F1045" t="s">
        <v>482</v>
      </c>
      <c r="G1045" s="44">
        <v>45657</v>
      </c>
      <c r="H1045" s="63">
        <v>45</v>
      </c>
      <c r="I1045" t="s">
        <v>92</v>
      </c>
      <c r="J1045" t="s">
        <v>458</v>
      </c>
      <c r="K1045" t="s">
        <v>31</v>
      </c>
    </row>
    <row r="1046" spans="2:11" ht="14.5" x14ac:dyDescent="0.35">
      <c r="B1046">
        <v>2024</v>
      </c>
      <c r="C1046" t="s">
        <v>495</v>
      </c>
      <c r="D1046" t="s">
        <v>483</v>
      </c>
      <c r="E1046"/>
      <c r="F1046" t="s">
        <v>486</v>
      </c>
      <c r="G1046" s="44">
        <v>45657</v>
      </c>
      <c r="H1046" s="63">
        <v>126</v>
      </c>
      <c r="I1046" t="s">
        <v>92</v>
      </c>
      <c r="J1046" t="s">
        <v>458</v>
      </c>
      <c r="K1046" t="s">
        <v>31</v>
      </c>
    </row>
    <row r="1047" spans="2:11" ht="14.5" x14ac:dyDescent="0.35">
      <c r="B1047">
        <v>2024</v>
      </c>
      <c r="C1047" t="s">
        <v>495</v>
      </c>
      <c r="D1047" t="s">
        <v>491</v>
      </c>
      <c r="E1047"/>
      <c r="F1047" t="s">
        <v>561</v>
      </c>
      <c r="G1047" s="44">
        <v>45291</v>
      </c>
      <c r="H1047" s="63">
        <v>4</v>
      </c>
      <c r="I1047" t="s">
        <v>92</v>
      </c>
      <c r="J1047" t="s">
        <v>469</v>
      </c>
      <c r="K1047" t="s">
        <v>31</v>
      </c>
    </row>
    <row r="1048" spans="2:11" ht="14.5" x14ac:dyDescent="0.35">
      <c r="B1048">
        <v>2024</v>
      </c>
      <c r="C1048" t="s">
        <v>495</v>
      </c>
      <c r="D1048" t="s">
        <v>492</v>
      </c>
      <c r="E1048"/>
      <c r="F1048" t="s">
        <v>562</v>
      </c>
      <c r="G1048" s="44">
        <v>45657</v>
      </c>
      <c r="H1048" s="63">
        <v>2</v>
      </c>
      <c r="I1048" t="s">
        <v>92</v>
      </c>
      <c r="J1048" t="s">
        <v>469</v>
      </c>
      <c r="K1048" t="s">
        <v>31</v>
      </c>
    </row>
    <row r="1049" spans="2:11" ht="14.5" x14ac:dyDescent="0.35">
      <c r="B1049">
        <v>2024</v>
      </c>
      <c r="C1049" t="s">
        <v>495</v>
      </c>
      <c r="D1049" t="s">
        <v>461</v>
      </c>
      <c r="E1049"/>
      <c r="F1049" t="s">
        <v>488</v>
      </c>
      <c r="G1049" s="44">
        <v>45657</v>
      </c>
      <c r="H1049" s="63">
        <v>36</v>
      </c>
      <c r="I1049" t="s">
        <v>92</v>
      </c>
      <c r="J1049" t="s">
        <v>469</v>
      </c>
      <c r="K1049" t="s">
        <v>31</v>
      </c>
    </row>
    <row r="1050" spans="2:11" ht="14.5" x14ac:dyDescent="0.35">
      <c r="B1050">
        <v>2024</v>
      </c>
      <c r="C1050" t="s">
        <v>495</v>
      </c>
      <c r="D1050" t="s">
        <v>461</v>
      </c>
      <c r="E1050"/>
      <c r="F1050" t="s">
        <v>487</v>
      </c>
      <c r="G1050" s="44">
        <v>45657</v>
      </c>
      <c r="H1050" s="63">
        <v>47</v>
      </c>
      <c r="I1050" t="s">
        <v>92</v>
      </c>
      <c r="J1050" t="s">
        <v>469</v>
      </c>
      <c r="K1050" t="s">
        <v>31</v>
      </c>
    </row>
    <row r="1051" spans="2:11" ht="14.5" x14ac:dyDescent="0.35">
      <c r="B1051">
        <v>2024</v>
      </c>
      <c r="C1051" t="s">
        <v>468</v>
      </c>
      <c r="D1051" t="s">
        <v>538</v>
      </c>
      <c r="E1051"/>
      <c r="F1051"/>
      <c r="G1051" s="44">
        <v>45657</v>
      </c>
      <c r="H1051" s="63">
        <v>167928803</v>
      </c>
      <c r="I1051" t="s">
        <v>48</v>
      </c>
      <c r="J1051" t="s">
        <v>458</v>
      </c>
      <c r="K1051" t="s">
        <v>31</v>
      </c>
    </row>
    <row r="1052" spans="2:11" ht="14.5" x14ac:dyDescent="0.35">
      <c r="B1052">
        <v>2024</v>
      </c>
      <c r="C1052" t="s">
        <v>468</v>
      </c>
      <c r="D1052" t="s">
        <v>477</v>
      </c>
      <c r="E1052"/>
      <c r="F1052"/>
      <c r="G1052" s="44">
        <v>45657</v>
      </c>
      <c r="H1052" s="63">
        <v>16690628</v>
      </c>
      <c r="I1052" t="s">
        <v>48</v>
      </c>
      <c r="J1052" t="s">
        <v>458</v>
      </c>
      <c r="K1052" t="s">
        <v>31</v>
      </c>
    </row>
    <row r="1053" spans="2:11" ht="14.5" x14ac:dyDescent="0.35">
      <c r="B1053">
        <v>2024</v>
      </c>
      <c r="C1053" t="s">
        <v>468</v>
      </c>
      <c r="D1053" t="s">
        <v>479</v>
      </c>
      <c r="E1053"/>
      <c r="F1053"/>
      <c r="G1053" s="44">
        <v>45657</v>
      </c>
      <c r="H1053" s="63">
        <v>63556652</v>
      </c>
      <c r="I1053" t="s">
        <v>48</v>
      </c>
      <c r="J1053" t="s">
        <v>721</v>
      </c>
      <c r="K1053" t="s">
        <v>720</v>
      </c>
    </row>
    <row r="1054" spans="2:11" ht="14.5" x14ac:dyDescent="0.35">
      <c r="B1054">
        <v>2024</v>
      </c>
      <c r="C1054" t="s">
        <v>468</v>
      </c>
      <c r="D1054" t="s">
        <v>483</v>
      </c>
      <c r="E1054"/>
      <c r="F1054"/>
      <c r="G1054" s="44">
        <v>45657</v>
      </c>
      <c r="H1054" s="63">
        <v>30296124</v>
      </c>
      <c r="I1054" t="s">
        <v>48</v>
      </c>
      <c r="J1054" t="s">
        <v>458</v>
      </c>
      <c r="K1054" t="s">
        <v>31</v>
      </c>
    </row>
    <row r="1055" spans="2:11" ht="14.5" x14ac:dyDescent="0.35">
      <c r="B1055">
        <v>2024</v>
      </c>
      <c r="C1055" t="s">
        <v>468</v>
      </c>
      <c r="D1055" t="s">
        <v>460</v>
      </c>
      <c r="E1055" t="s">
        <v>490</v>
      </c>
      <c r="F1055"/>
      <c r="G1055" s="44">
        <v>45657</v>
      </c>
      <c r="H1055" s="63">
        <v>44891100</v>
      </c>
      <c r="I1055" t="s">
        <v>48</v>
      </c>
      <c r="J1055" t="s">
        <v>458</v>
      </c>
      <c r="K1055" t="s">
        <v>31</v>
      </c>
    </row>
    <row r="1056" spans="2:11" ht="14.5" x14ac:dyDescent="0.35">
      <c r="B1056">
        <v>2024</v>
      </c>
      <c r="C1056" t="s">
        <v>468</v>
      </c>
      <c r="D1056" t="s">
        <v>491</v>
      </c>
      <c r="E1056"/>
      <c r="F1056"/>
      <c r="G1056" s="44">
        <v>45657</v>
      </c>
      <c r="H1056" s="63">
        <v>20074303</v>
      </c>
      <c r="I1056" t="s">
        <v>48</v>
      </c>
      <c r="J1056" t="s">
        <v>458</v>
      </c>
      <c r="K1056" t="s">
        <v>31</v>
      </c>
    </row>
    <row r="1057" spans="2:11" ht="14.5" x14ac:dyDescent="0.35">
      <c r="B1057">
        <v>2024</v>
      </c>
      <c r="C1057" t="s">
        <v>468</v>
      </c>
      <c r="D1057" t="s">
        <v>492</v>
      </c>
      <c r="E1057"/>
      <c r="F1057"/>
      <c r="G1057" s="44">
        <v>45657</v>
      </c>
      <c r="H1057" s="63">
        <v>13263969</v>
      </c>
      <c r="I1057" t="s">
        <v>48</v>
      </c>
      <c r="J1057" t="s">
        <v>458</v>
      </c>
      <c r="K1057" t="s">
        <v>31</v>
      </c>
    </row>
    <row r="1058" spans="2:11" ht="14.5" x14ac:dyDescent="0.35">
      <c r="B1058">
        <v>2024</v>
      </c>
      <c r="C1058" t="s">
        <v>468</v>
      </c>
      <c r="D1058" t="s">
        <v>787</v>
      </c>
      <c r="E1058"/>
      <c r="F1058"/>
      <c r="G1058" s="44">
        <v>45657</v>
      </c>
      <c r="H1058" s="63">
        <v>39816839</v>
      </c>
      <c r="I1058" t="s">
        <v>48</v>
      </c>
      <c r="J1058" t="s">
        <v>721</v>
      </c>
      <c r="K1058" t="s">
        <v>788</v>
      </c>
    </row>
    <row r="1059" spans="2:11" ht="14.5" x14ac:dyDescent="0.35">
      <c r="B1059">
        <v>2024</v>
      </c>
      <c r="C1059" t="s">
        <v>468</v>
      </c>
      <c r="D1059" t="s">
        <v>461</v>
      </c>
      <c r="E1059"/>
      <c r="F1059"/>
      <c r="G1059" s="44">
        <v>45657</v>
      </c>
      <c r="H1059" s="63">
        <v>27999920</v>
      </c>
      <c r="I1059" t="s">
        <v>48</v>
      </c>
      <c r="J1059" t="s">
        <v>721</v>
      </c>
      <c r="K1059" t="s">
        <v>722</v>
      </c>
    </row>
    <row r="1060" spans="2:11" ht="14.5" x14ac:dyDescent="0.35">
      <c r="B1060">
        <v>2024</v>
      </c>
      <c r="C1060" t="s">
        <v>533</v>
      </c>
      <c r="D1060" t="s">
        <v>538</v>
      </c>
      <c r="E1060"/>
      <c r="F1060"/>
      <c r="G1060" s="44">
        <v>45657</v>
      </c>
      <c r="H1060" s="63">
        <v>101505287</v>
      </c>
      <c r="I1060" t="s">
        <v>48</v>
      </c>
      <c r="J1060" t="s">
        <v>458</v>
      </c>
      <c r="K1060" t="s">
        <v>31</v>
      </c>
    </row>
    <row r="1061" spans="2:11" ht="14.5" x14ac:dyDescent="0.35">
      <c r="B1061">
        <v>2024</v>
      </c>
      <c r="C1061" t="s">
        <v>533</v>
      </c>
      <c r="D1061" t="s">
        <v>477</v>
      </c>
      <c r="E1061"/>
      <c r="F1061"/>
      <c r="G1061" s="44">
        <v>45657</v>
      </c>
      <c r="H1061" s="63">
        <v>5852254</v>
      </c>
      <c r="I1061" t="s">
        <v>48</v>
      </c>
      <c r="J1061" t="s">
        <v>458</v>
      </c>
      <c r="K1061" t="s">
        <v>31</v>
      </c>
    </row>
    <row r="1062" spans="2:11" ht="14.5" x14ac:dyDescent="0.35">
      <c r="B1062">
        <v>2024</v>
      </c>
      <c r="C1062" t="s">
        <v>533</v>
      </c>
      <c r="D1062" t="s">
        <v>479</v>
      </c>
      <c r="E1062"/>
      <c r="F1062"/>
      <c r="G1062" s="44">
        <v>45657</v>
      </c>
      <c r="H1062" s="63">
        <v>11519016</v>
      </c>
      <c r="I1062" t="s">
        <v>48</v>
      </c>
      <c r="J1062" t="s">
        <v>721</v>
      </c>
      <c r="K1062" t="s">
        <v>720</v>
      </c>
    </row>
    <row r="1063" spans="2:11" ht="14.5" x14ac:dyDescent="0.35">
      <c r="B1063">
        <v>2024</v>
      </c>
      <c r="C1063" t="s">
        <v>533</v>
      </c>
      <c r="D1063" t="s">
        <v>483</v>
      </c>
      <c r="E1063"/>
      <c r="F1063"/>
      <c r="G1063" s="44">
        <v>45657</v>
      </c>
      <c r="H1063" s="63">
        <v>9983950</v>
      </c>
      <c r="I1063" t="s">
        <v>48</v>
      </c>
      <c r="J1063" t="s">
        <v>458</v>
      </c>
      <c r="K1063" t="s">
        <v>31</v>
      </c>
    </row>
    <row r="1064" spans="2:11" ht="14.5" x14ac:dyDescent="0.35">
      <c r="B1064">
        <v>2024</v>
      </c>
      <c r="C1064" t="s">
        <v>533</v>
      </c>
      <c r="D1064" t="s">
        <v>460</v>
      </c>
      <c r="E1064" t="s">
        <v>490</v>
      </c>
      <c r="F1064"/>
      <c r="G1064" s="44">
        <v>45657</v>
      </c>
      <c r="H1064" s="63">
        <v>37838853</v>
      </c>
      <c r="I1064" t="s">
        <v>48</v>
      </c>
      <c r="J1064" t="s">
        <v>458</v>
      </c>
      <c r="K1064" t="s">
        <v>31</v>
      </c>
    </row>
    <row r="1065" spans="2:11" ht="14.5" x14ac:dyDescent="0.35">
      <c r="B1065">
        <v>2024</v>
      </c>
      <c r="C1065" t="s">
        <v>533</v>
      </c>
      <c r="D1065" t="s">
        <v>491</v>
      </c>
      <c r="E1065"/>
      <c r="F1065"/>
      <c r="G1065" s="44">
        <v>45657</v>
      </c>
      <c r="H1065" s="63">
        <v>11948990</v>
      </c>
      <c r="I1065" t="s">
        <v>48</v>
      </c>
      <c r="J1065" t="s">
        <v>458</v>
      </c>
      <c r="K1065" t="s">
        <v>31</v>
      </c>
    </row>
    <row r="1066" spans="2:11" ht="14.5" x14ac:dyDescent="0.35">
      <c r="B1066">
        <v>2024</v>
      </c>
      <c r="C1066" t="s">
        <v>533</v>
      </c>
      <c r="D1066" t="s">
        <v>492</v>
      </c>
      <c r="E1066"/>
      <c r="F1066"/>
      <c r="G1066" s="44">
        <v>45657</v>
      </c>
      <c r="H1066" s="63">
        <v>4616621</v>
      </c>
      <c r="I1066" t="s">
        <v>48</v>
      </c>
      <c r="J1066" t="s">
        <v>458</v>
      </c>
      <c r="K1066" t="s">
        <v>31</v>
      </c>
    </row>
    <row r="1067" spans="2:11" ht="14.5" x14ac:dyDescent="0.35">
      <c r="B1067">
        <v>2024</v>
      </c>
      <c r="C1067" t="s">
        <v>533</v>
      </c>
      <c r="D1067" t="s">
        <v>787</v>
      </c>
      <c r="E1067"/>
      <c r="F1067"/>
      <c r="G1067" s="44">
        <v>45657</v>
      </c>
      <c r="H1067" s="63">
        <v>20054068</v>
      </c>
      <c r="I1067" t="s">
        <v>48</v>
      </c>
      <c r="J1067" t="s">
        <v>721</v>
      </c>
      <c r="K1067" t="s">
        <v>788</v>
      </c>
    </row>
    <row r="1068" spans="2:11" ht="14.5" x14ac:dyDescent="0.35">
      <c r="B1068">
        <v>2024</v>
      </c>
      <c r="C1068" t="s">
        <v>533</v>
      </c>
      <c r="D1068" t="s">
        <v>461</v>
      </c>
      <c r="E1068"/>
      <c r="F1068"/>
      <c r="G1068" s="44">
        <v>45657</v>
      </c>
      <c r="H1068" s="63">
        <v>9928145</v>
      </c>
      <c r="I1068" t="s">
        <v>48</v>
      </c>
      <c r="J1068" t="s">
        <v>721</v>
      </c>
      <c r="K1068" t="s">
        <v>722</v>
      </c>
    </row>
    <row r="1069" spans="2:11" ht="14.5" x14ac:dyDescent="0.35">
      <c r="B1069">
        <v>2024</v>
      </c>
      <c r="C1069" t="s">
        <v>534</v>
      </c>
      <c r="D1069" t="s">
        <v>538</v>
      </c>
      <c r="E1069"/>
      <c r="F1069"/>
      <c r="G1069" s="44">
        <v>45657</v>
      </c>
      <c r="H1069" s="63">
        <v>105670844</v>
      </c>
      <c r="I1069" t="s">
        <v>48</v>
      </c>
      <c r="J1069" t="s">
        <v>458</v>
      </c>
      <c r="K1069" t="s">
        <v>31</v>
      </c>
    </row>
    <row r="1070" spans="2:11" ht="14.5" x14ac:dyDescent="0.35">
      <c r="B1070">
        <v>2024</v>
      </c>
      <c r="C1070" t="s">
        <v>534</v>
      </c>
      <c r="D1070" t="s">
        <v>477</v>
      </c>
      <c r="E1070"/>
      <c r="F1070"/>
      <c r="G1070" s="44">
        <v>45657</v>
      </c>
      <c r="H1070" s="63">
        <v>2106811</v>
      </c>
      <c r="I1070" t="s">
        <v>48</v>
      </c>
      <c r="J1070" t="s">
        <v>458</v>
      </c>
      <c r="K1070" t="s">
        <v>31</v>
      </c>
    </row>
    <row r="1071" spans="2:11" ht="14.5" x14ac:dyDescent="0.35">
      <c r="B1071">
        <v>2024</v>
      </c>
      <c r="C1071" t="s">
        <v>534</v>
      </c>
      <c r="D1071" t="s">
        <v>479</v>
      </c>
      <c r="E1071"/>
      <c r="F1071"/>
      <c r="G1071" s="44">
        <v>45657</v>
      </c>
      <c r="H1071" s="63">
        <v>10267364</v>
      </c>
      <c r="I1071" t="s">
        <v>48</v>
      </c>
      <c r="J1071" t="s">
        <v>721</v>
      </c>
      <c r="K1071" t="s">
        <v>720</v>
      </c>
    </row>
    <row r="1072" spans="2:11" ht="14.5" x14ac:dyDescent="0.35">
      <c r="B1072">
        <v>2024</v>
      </c>
      <c r="C1072" t="s">
        <v>534</v>
      </c>
      <c r="D1072" t="s">
        <v>483</v>
      </c>
      <c r="E1072"/>
      <c r="F1072"/>
      <c r="G1072" s="44">
        <v>45657</v>
      </c>
      <c r="H1072" s="63">
        <v>14459514</v>
      </c>
      <c r="I1072" t="s">
        <v>48</v>
      </c>
      <c r="J1072" t="s">
        <v>458</v>
      </c>
      <c r="K1072" t="s">
        <v>31</v>
      </c>
    </row>
    <row r="1073" spans="2:11" ht="14.5" x14ac:dyDescent="0.35">
      <c r="B1073">
        <v>2024</v>
      </c>
      <c r="C1073" t="s">
        <v>534</v>
      </c>
      <c r="D1073" t="s">
        <v>460</v>
      </c>
      <c r="E1073" t="s">
        <v>490</v>
      </c>
      <c r="F1073"/>
      <c r="G1073" s="44">
        <v>45657</v>
      </c>
      <c r="H1073" s="63">
        <v>36685200</v>
      </c>
      <c r="I1073" t="s">
        <v>48</v>
      </c>
      <c r="J1073" t="s">
        <v>458</v>
      </c>
      <c r="K1073" t="s">
        <v>31</v>
      </c>
    </row>
    <row r="1074" spans="2:11" ht="14.5" x14ac:dyDescent="0.35">
      <c r="B1074">
        <v>2024</v>
      </c>
      <c r="C1074" t="s">
        <v>534</v>
      </c>
      <c r="D1074" t="s">
        <v>491</v>
      </c>
      <c r="E1074"/>
      <c r="F1074"/>
      <c r="G1074" s="44">
        <v>45657</v>
      </c>
      <c r="H1074" s="63">
        <v>4062657</v>
      </c>
      <c r="I1074" t="s">
        <v>48</v>
      </c>
      <c r="J1074" t="s">
        <v>458</v>
      </c>
      <c r="K1074" t="s">
        <v>31</v>
      </c>
    </row>
    <row r="1075" spans="2:11" ht="14.5" x14ac:dyDescent="0.35">
      <c r="B1075">
        <v>2024</v>
      </c>
      <c r="C1075" t="s">
        <v>534</v>
      </c>
      <c r="D1075" t="s">
        <v>492</v>
      </c>
      <c r="E1075"/>
      <c r="F1075"/>
      <c r="G1075" s="44">
        <v>45657</v>
      </c>
      <c r="H1075" s="63">
        <v>6678096</v>
      </c>
      <c r="I1075" t="s">
        <v>48</v>
      </c>
      <c r="J1075" t="s">
        <v>458</v>
      </c>
      <c r="K1075" t="s">
        <v>31</v>
      </c>
    </row>
    <row r="1076" spans="2:11" ht="14.5" x14ac:dyDescent="0.35">
      <c r="B1076">
        <v>2024</v>
      </c>
      <c r="C1076" t="s">
        <v>534</v>
      </c>
      <c r="D1076" t="s">
        <v>787</v>
      </c>
      <c r="E1076"/>
      <c r="F1076"/>
      <c r="G1076" s="44">
        <v>45657</v>
      </c>
      <c r="H1076" s="63">
        <v>18939678</v>
      </c>
      <c r="I1076" t="s">
        <v>48</v>
      </c>
      <c r="J1076" t="s">
        <v>721</v>
      </c>
      <c r="K1076" t="s">
        <v>788</v>
      </c>
    </row>
    <row r="1077" spans="2:11" ht="14.5" x14ac:dyDescent="0.35">
      <c r="B1077">
        <v>2024</v>
      </c>
      <c r="C1077" t="s">
        <v>534</v>
      </c>
      <c r="D1077" t="s">
        <v>461</v>
      </c>
      <c r="E1077"/>
      <c r="F1077"/>
      <c r="G1077" s="44">
        <v>45657</v>
      </c>
      <c r="H1077" s="63">
        <v>14602106</v>
      </c>
      <c r="I1077" t="s">
        <v>48</v>
      </c>
      <c r="J1077" t="s">
        <v>721</v>
      </c>
      <c r="K1077" t="s">
        <v>722</v>
      </c>
    </row>
    <row r="1078" spans="2:11" ht="14.5" x14ac:dyDescent="0.35">
      <c r="B1078">
        <v>2024</v>
      </c>
      <c r="C1078" t="s">
        <v>535</v>
      </c>
      <c r="D1078" t="s">
        <v>538</v>
      </c>
      <c r="E1078"/>
      <c r="F1078"/>
      <c r="G1078" s="44">
        <v>45657</v>
      </c>
      <c r="H1078" s="63">
        <v>101118849</v>
      </c>
      <c r="I1078" t="s">
        <v>48</v>
      </c>
      <c r="J1078" t="s">
        <v>458</v>
      </c>
      <c r="K1078" t="s">
        <v>31</v>
      </c>
    </row>
    <row r="1079" spans="2:11" ht="14.5" x14ac:dyDescent="0.35">
      <c r="B1079">
        <v>2024</v>
      </c>
      <c r="C1079" t="s">
        <v>535</v>
      </c>
      <c r="D1079" t="s">
        <v>477</v>
      </c>
      <c r="E1079"/>
      <c r="F1079"/>
      <c r="G1079" s="44">
        <v>45657</v>
      </c>
      <c r="H1079" s="63">
        <v>117045</v>
      </c>
      <c r="I1079" t="s">
        <v>48</v>
      </c>
      <c r="J1079" t="s">
        <v>458</v>
      </c>
      <c r="K1079" t="s">
        <v>31</v>
      </c>
    </row>
    <row r="1080" spans="2:11" ht="14.5" x14ac:dyDescent="0.35">
      <c r="B1080">
        <v>2024</v>
      </c>
      <c r="C1080" t="s">
        <v>535</v>
      </c>
      <c r="D1080" t="s">
        <v>479</v>
      </c>
      <c r="E1080"/>
      <c r="F1080"/>
      <c r="G1080" s="44">
        <v>45657</v>
      </c>
      <c r="H1080" s="63">
        <v>16332909</v>
      </c>
      <c r="I1080" t="s">
        <v>48</v>
      </c>
      <c r="J1080" t="s">
        <v>721</v>
      </c>
      <c r="K1080" t="s">
        <v>720</v>
      </c>
    </row>
    <row r="1081" spans="2:11" ht="14.5" x14ac:dyDescent="0.35">
      <c r="B1081">
        <v>2024</v>
      </c>
      <c r="C1081" t="s">
        <v>535</v>
      </c>
      <c r="D1081" t="s">
        <v>483</v>
      </c>
      <c r="E1081"/>
      <c r="F1081"/>
      <c r="G1081" s="44">
        <v>45657</v>
      </c>
      <c r="H1081" s="63">
        <v>15148062</v>
      </c>
      <c r="I1081" t="s">
        <v>48</v>
      </c>
      <c r="J1081" t="s">
        <v>458</v>
      </c>
      <c r="K1081" t="s">
        <v>31</v>
      </c>
    </row>
    <row r="1082" spans="2:11" ht="14.5" x14ac:dyDescent="0.35">
      <c r="B1082">
        <v>2024</v>
      </c>
      <c r="C1082" t="s">
        <v>535</v>
      </c>
      <c r="D1082" t="s">
        <v>460</v>
      </c>
      <c r="E1082" t="s">
        <v>490</v>
      </c>
      <c r="F1082"/>
      <c r="G1082" s="44">
        <v>45657</v>
      </c>
      <c r="H1082" s="63">
        <v>0</v>
      </c>
      <c r="I1082" t="s">
        <v>48</v>
      </c>
      <c r="J1082" t="s">
        <v>458</v>
      </c>
      <c r="K1082" t="s">
        <v>31</v>
      </c>
    </row>
    <row r="1083" spans="2:11" ht="14.5" x14ac:dyDescent="0.35">
      <c r="B1083">
        <v>2024</v>
      </c>
      <c r="C1083" t="s">
        <v>535</v>
      </c>
      <c r="D1083" t="s">
        <v>491</v>
      </c>
      <c r="E1083"/>
      <c r="F1083"/>
      <c r="G1083" s="44">
        <v>45657</v>
      </c>
      <c r="H1083" s="63">
        <v>0</v>
      </c>
      <c r="I1083" t="s">
        <v>48</v>
      </c>
      <c r="J1083" t="s">
        <v>458</v>
      </c>
      <c r="K1083" t="s">
        <v>31</v>
      </c>
    </row>
    <row r="1084" spans="2:11" ht="14.5" x14ac:dyDescent="0.35">
      <c r="B1084">
        <v>2024</v>
      </c>
      <c r="C1084" t="s">
        <v>535</v>
      </c>
      <c r="D1084" t="s">
        <v>492</v>
      </c>
      <c r="E1084"/>
      <c r="F1084"/>
      <c r="G1084" s="44">
        <v>45657</v>
      </c>
      <c r="H1084" s="63">
        <v>0</v>
      </c>
      <c r="I1084" t="s">
        <v>48</v>
      </c>
      <c r="J1084" t="s">
        <v>480</v>
      </c>
      <c r="K1084" t="s">
        <v>31</v>
      </c>
    </row>
    <row r="1085" spans="2:11" ht="14.5" x14ac:dyDescent="0.35">
      <c r="B1085">
        <v>2024</v>
      </c>
      <c r="C1085" t="s">
        <v>535</v>
      </c>
      <c r="D1085" t="s">
        <v>787</v>
      </c>
      <c r="E1085"/>
      <c r="F1085"/>
      <c r="G1085" s="44">
        <v>45657</v>
      </c>
      <c r="H1085" s="63">
        <v>7424597</v>
      </c>
      <c r="I1085" t="s">
        <v>48</v>
      </c>
      <c r="J1085" t="s">
        <v>721</v>
      </c>
      <c r="K1085" t="s">
        <v>788</v>
      </c>
    </row>
    <row r="1086" spans="2:11" ht="14.5" x14ac:dyDescent="0.35">
      <c r="B1086">
        <v>2024</v>
      </c>
      <c r="C1086" t="s">
        <v>535</v>
      </c>
      <c r="D1086" t="s">
        <v>461</v>
      </c>
      <c r="E1086"/>
      <c r="F1086"/>
      <c r="G1086" s="44">
        <v>45657</v>
      </c>
      <c r="H1086" s="63">
        <v>8826895</v>
      </c>
      <c r="I1086" t="s">
        <v>48</v>
      </c>
      <c r="J1086" t="s">
        <v>721</v>
      </c>
      <c r="K1086" t="s">
        <v>722</v>
      </c>
    </row>
    <row r="1087" spans="2:11" ht="14.5" x14ac:dyDescent="0.35">
      <c r="B1087">
        <v>2024</v>
      </c>
      <c r="C1087" t="s">
        <v>536</v>
      </c>
      <c r="D1087" t="s">
        <v>538</v>
      </c>
      <c r="E1087"/>
      <c r="F1087"/>
      <c r="G1087" s="44">
        <v>45657</v>
      </c>
      <c r="H1087" s="63">
        <v>74742346</v>
      </c>
      <c r="I1087" t="s">
        <v>48</v>
      </c>
      <c r="J1087" t="s">
        <v>458</v>
      </c>
      <c r="K1087" t="s">
        <v>31</v>
      </c>
    </row>
    <row r="1088" spans="2:11" ht="14.5" x14ac:dyDescent="0.35">
      <c r="B1088">
        <v>2024</v>
      </c>
      <c r="C1088" t="s">
        <v>536</v>
      </c>
      <c r="D1088" t="s">
        <v>477</v>
      </c>
      <c r="E1088"/>
      <c r="F1088"/>
      <c r="G1088" s="44">
        <v>45657</v>
      </c>
      <c r="H1088" s="63">
        <v>0</v>
      </c>
      <c r="I1088" t="s">
        <v>48</v>
      </c>
      <c r="J1088" t="s">
        <v>458</v>
      </c>
      <c r="K1088" t="s">
        <v>31</v>
      </c>
    </row>
    <row r="1089" spans="2:11" ht="14.5" x14ac:dyDescent="0.35">
      <c r="B1089">
        <v>2024</v>
      </c>
      <c r="C1089" t="s">
        <v>536</v>
      </c>
      <c r="D1089" t="s">
        <v>479</v>
      </c>
      <c r="E1089"/>
      <c r="F1089"/>
      <c r="G1089" s="44">
        <v>45657</v>
      </c>
      <c r="H1089" s="63">
        <v>8907786</v>
      </c>
      <c r="I1089" t="s">
        <v>48</v>
      </c>
      <c r="J1089" t="s">
        <v>721</v>
      </c>
      <c r="K1089" t="s">
        <v>720</v>
      </c>
    </row>
    <row r="1090" spans="2:11" ht="14.5" x14ac:dyDescent="0.35">
      <c r="B1090">
        <v>2024</v>
      </c>
      <c r="C1090" t="s">
        <v>536</v>
      </c>
      <c r="D1090" t="s">
        <v>483</v>
      </c>
      <c r="E1090"/>
      <c r="F1090"/>
      <c r="G1090" s="44">
        <v>45657</v>
      </c>
      <c r="H1090" s="63">
        <v>5508386</v>
      </c>
      <c r="I1090" t="s">
        <v>48</v>
      </c>
      <c r="J1090" t="s">
        <v>458</v>
      </c>
      <c r="K1090" t="s">
        <v>31</v>
      </c>
    </row>
    <row r="1091" spans="2:11" ht="14.5" x14ac:dyDescent="0.35">
      <c r="B1091">
        <v>2024</v>
      </c>
      <c r="C1091" t="s">
        <v>536</v>
      </c>
      <c r="D1091" t="s">
        <v>460</v>
      </c>
      <c r="E1091" t="s">
        <v>490</v>
      </c>
      <c r="F1091"/>
      <c r="G1091" s="44">
        <v>45657</v>
      </c>
      <c r="H1091" s="63">
        <v>25167978</v>
      </c>
      <c r="I1091" t="s">
        <v>48</v>
      </c>
      <c r="J1091" t="s">
        <v>458</v>
      </c>
      <c r="K1091" t="s">
        <v>31</v>
      </c>
    </row>
    <row r="1092" spans="2:11" ht="14.5" x14ac:dyDescent="0.35">
      <c r="B1092">
        <v>2024</v>
      </c>
      <c r="C1092" t="s">
        <v>536</v>
      </c>
      <c r="D1092" t="s">
        <v>491</v>
      </c>
      <c r="E1092"/>
      <c r="F1092"/>
      <c r="G1092" s="44">
        <v>45657</v>
      </c>
      <c r="H1092" s="63">
        <v>3823677</v>
      </c>
      <c r="I1092" t="s">
        <v>48</v>
      </c>
      <c r="J1092" t="s">
        <v>458</v>
      </c>
      <c r="K1092" t="s">
        <v>31</v>
      </c>
    </row>
    <row r="1093" spans="2:11" ht="14.5" x14ac:dyDescent="0.35">
      <c r="B1093">
        <v>2024</v>
      </c>
      <c r="C1093" t="s">
        <v>536</v>
      </c>
      <c r="D1093" t="s">
        <v>492</v>
      </c>
      <c r="E1093"/>
      <c r="F1093"/>
      <c r="G1093" s="44">
        <v>45657</v>
      </c>
      <c r="H1093" s="63">
        <v>2202524</v>
      </c>
      <c r="I1093" t="s">
        <v>48</v>
      </c>
      <c r="J1093" t="s">
        <v>458</v>
      </c>
      <c r="K1093" t="s">
        <v>31</v>
      </c>
    </row>
    <row r="1094" spans="2:11" ht="14.5" x14ac:dyDescent="0.35">
      <c r="B1094">
        <v>2024</v>
      </c>
      <c r="C1094" t="s">
        <v>536</v>
      </c>
      <c r="D1094" t="s">
        <v>787</v>
      </c>
      <c r="E1094"/>
      <c r="F1094"/>
      <c r="G1094" s="44">
        <v>45657</v>
      </c>
      <c r="H1094" s="63">
        <v>16449625</v>
      </c>
      <c r="I1094" t="s">
        <v>48</v>
      </c>
      <c r="J1094" t="s">
        <v>721</v>
      </c>
      <c r="K1094" t="s">
        <v>788</v>
      </c>
    </row>
    <row r="1095" spans="2:11" ht="14.5" x14ac:dyDescent="0.35">
      <c r="B1095">
        <v>2024</v>
      </c>
      <c r="C1095" t="s">
        <v>536</v>
      </c>
      <c r="D1095" t="s">
        <v>461</v>
      </c>
      <c r="E1095"/>
      <c r="F1095"/>
      <c r="G1095" s="44">
        <v>45657</v>
      </c>
      <c r="H1095" s="63">
        <v>8408573</v>
      </c>
      <c r="I1095" t="s">
        <v>48</v>
      </c>
      <c r="J1095" t="s">
        <v>721</v>
      </c>
      <c r="K1095" t="s">
        <v>722</v>
      </c>
    </row>
    <row r="1096" spans="2:11" ht="14.5" x14ac:dyDescent="0.35">
      <c r="B1096">
        <v>2024</v>
      </c>
      <c r="C1096" t="s">
        <v>541</v>
      </c>
      <c r="D1096" t="s">
        <v>538</v>
      </c>
      <c r="E1096"/>
      <c r="F1096"/>
      <c r="G1096" s="44">
        <v>45657</v>
      </c>
      <c r="H1096" s="63">
        <v>90</v>
      </c>
      <c r="I1096" t="s">
        <v>278</v>
      </c>
      <c r="J1096" t="s">
        <v>458</v>
      </c>
      <c r="K1096" t="s">
        <v>31</v>
      </c>
    </row>
    <row r="1097" spans="2:11" ht="14.5" x14ac:dyDescent="0.35">
      <c r="B1097">
        <v>2024</v>
      </c>
      <c r="C1097" t="s">
        <v>541</v>
      </c>
      <c r="D1097" t="s">
        <v>538</v>
      </c>
      <c r="E1097" t="s">
        <v>117</v>
      </c>
      <c r="F1097"/>
      <c r="G1097" s="44">
        <v>44927</v>
      </c>
      <c r="H1097" s="63">
        <v>90</v>
      </c>
      <c r="I1097" t="s">
        <v>278</v>
      </c>
      <c r="J1097" t="s">
        <v>469</v>
      </c>
      <c r="K1097" t="s">
        <v>31</v>
      </c>
    </row>
    <row r="1098" spans="2:11" ht="14.5" x14ac:dyDescent="0.35">
      <c r="B1098">
        <v>2024</v>
      </c>
      <c r="C1098" t="s">
        <v>541</v>
      </c>
      <c r="D1098" t="s">
        <v>477</v>
      </c>
      <c r="E1098"/>
      <c r="F1098"/>
      <c r="G1098" s="44">
        <v>45657</v>
      </c>
      <c r="H1098" s="63">
        <v>58</v>
      </c>
      <c r="I1098" t="s">
        <v>278</v>
      </c>
      <c r="J1098" t="s">
        <v>458</v>
      </c>
      <c r="K1098" t="s">
        <v>31</v>
      </c>
    </row>
    <row r="1099" spans="2:11" ht="14.5" x14ac:dyDescent="0.35">
      <c r="B1099">
        <v>2024</v>
      </c>
      <c r="C1099" t="s">
        <v>541</v>
      </c>
      <c r="D1099" t="s">
        <v>477</v>
      </c>
      <c r="E1099" t="s">
        <v>117</v>
      </c>
      <c r="F1099"/>
      <c r="G1099" s="44">
        <v>44927</v>
      </c>
      <c r="H1099" s="63">
        <v>63</v>
      </c>
      <c r="I1099" t="s">
        <v>278</v>
      </c>
      <c r="J1099" t="s">
        <v>469</v>
      </c>
      <c r="K1099" t="s">
        <v>31</v>
      </c>
    </row>
    <row r="1100" spans="2:11" ht="14.5" x14ac:dyDescent="0.35">
      <c r="B1100">
        <v>2024</v>
      </c>
      <c r="C1100" t="s">
        <v>541</v>
      </c>
      <c r="D1100" t="s">
        <v>479</v>
      </c>
      <c r="E1100"/>
      <c r="F1100"/>
      <c r="G1100" s="44">
        <v>45657</v>
      </c>
      <c r="H1100" s="63">
        <v>29</v>
      </c>
      <c r="I1100" t="s">
        <v>278</v>
      </c>
      <c r="J1100" t="s">
        <v>721</v>
      </c>
      <c r="K1100" t="s">
        <v>720</v>
      </c>
    </row>
    <row r="1101" spans="2:11" ht="14.5" x14ac:dyDescent="0.35">
      <c r="B1101">
        <v>2024</v>
      </c>
      <c r="C1101" t="s">
        <v>541</v>
      </c>
      <c r="D1101" t="s">
        <v>479</v>
      </c>
      <c r="E1101" t="s">
        <v>117</v>
      </c>
      <c r="F1101"/>
      <c r="G1101" s="44">
        <v>44927</v>
      </c>
      <c r="H1101" s="63">
        <v>29</v>
      </c>
      <c r="I1101" t="s">
        <v>278</v>
      </c>
      <c r="J1101" t="s">
        <v>469</v>
      </c>
      <c r="K1101" t="s">
        <v>31</v>
      </c>
    </row>
    <row r="1102" spans="2:11" ht="14.5" x14ac:dyDescent="0.35">
      <c r="B1102">
        <v>2024</v>
      </c>
      <c r="C1102" t="s">
        <v>541</v>
      </c>
      <c r="D1102" t="s">
        <v>483</v>
      </c>
      <c r="E1102" t="s">
        <v>117</v>
      </c>
      <c r="F1102"/>
      <c r="G1102" s="44">
        <v>44927</v>
      </c>
      <c r="H1102" s="63">
        <v>78</v>
      </c>
      <c r="I1102" t="s">
        <v>278</v>
      </c>
      <c r="J1102" t="s">
        <v>469</v>
      </c>
      <c r="K1102" t="s">
        <v>31</v>
      </c>
    </row>
    <row r="1103" spans="2:11" ht="14.5" x14ac:dyDescent="0.35">
      <c r="B1103">
        <v>2024</v>
      </c>
      <c r="C1103" t="s">
        <v>541</v>
      </c>
      <c r="D1103" t="s">
        <v>483</v>
      </c>
      <c r="E1103"/>
      <c r="F1103"/>
      <c r="G1103" s="44">
        <v>45657</v>
      </c>
      <c r="H1103" s="63">
        <v>78</v>
      </c>
      <c r="I1103" t="s">
        <v>278</v>
      </c>
      <c r="J1103" t="s">
        <v>458</v>
      </c>
      <c r="K1103" t="s">
        <v>31</v>
      </c>
    </row>
    <row r="1104" spans="2:11" ht="14.5" x14ac:dyDescent="0.35">
      <c r="B1104">
        <v>2024</v>
      </c>
      <c r="C1104" t="s">
        <v>541</v>
      </c>
      <c r="D1104" t="s">
        <v>460</v>
      </c>
      <c r="E1104" t="s">
        <v>117</v>
      </c>
      <c r="F1104"/>
      <c r="G1104" s="44">
        <v>44927</v>
      </c>
      <c r="H1104" s="63">
        <v>95</v>
      </c>
      <c r="I1104" t="s">
        <v>278</v>
      </c>
      <c r="J1104" t="s">
        <v>469</v>
      </c>
      <c r="K1104" t="s">
        <v>493</v>
      </c>
    </row>
    <row r="1105" spans="2:11" ht="14.5" x14ac:dyDescent="0.35">
      <c r="B1105">
        <v>2024</v>
      </c>
      <c r="C1105" t="s">
        <v>541</v>
      </c>
      <c r="D1105" t="s">
        <v>460</v>
      </c>
      <c r="E1105" t="s">
        <v>490</v>
      </c>
      <c r="F1105"/>
      <c r="G1105" s="44">
        <v>45657</v>
      </c>
      <c r="H1105" s="63">
        <v>95</v>
      </c>
      <c r="I1105" t="s">
        <v>278</v>
      </c>
      <c r="J1105" t="s">
        <v>458</v>
      </c>
      <c r="K1105" t="s">
        <v>31</v>
      </c>
    </row>
    <row r="1106" spans="2:11" ht="14.5" x14ac:dyDescent="0.35">
      <c r="B1106">
        <v>2024</v>
      </c>
      <c r="C1106" t="s">
        <v>541</v>
      </c>
      <c r="D1106" t="s">
        <v>491</v>
      </c>
      <c r="E1106"/>
      <c r="F1106"/>
      <c r="G1106" s="44">
        <v>45657</v>
      </c>
      <c r="H1106" s="63">
        <v>70</v>
      </c>
      <c r="I1106" t="s">
        <v>278</v>
      </c>
      <c r="J1106" t="s">
        <v>458</v>
      </c>
      <c r="K1106" t="s">
        <v>31</v>
      </c>
    </row>
    <row r="1107" spans="2:11" ht="14.5" x14ac:dyDescent="0.35">
      <c r="B1107">
        <v>2024</v>
      </c>
      <c r="C1107" t="s">
        <v>541</v>
      </c>
      <c r="D1107" t="s">
        <v>492</v>
      </c>
      <c r="E1107"/>
      <c r="F1107"/>
      <c r="G1107" s="44">
        <v>45657</v>
      </c>
      <c r="H1107" s="63">
        <v>43</v>
      </c>
      <c r="I1107" t="s">
        <v>278</v>
      </c>
      <c r="J1107" t="s">
        <v>480</v>
      </c>
      <c r="K1107" t="s">
        <v>31</v>
      </c>
    </row>
    <row r="1108" spans="2:11" ht="14.5" x14ac:dyDescent="0.35">
      <c r="B1108">
        <v>2024</v>
      </c>
      <c r="C1108" t="s">
        <v>541</v>
      </c>
      <c r="D1108" t="s">
        <v>787</v>
      </c>
      <c r="E1108"/>
      <c r="F1108"/>
      <c r="G1108" s="44">
        <v>45657</v>
      </c>
      <c r="H1108" s="63">
        <v>0</v>
      </c>
      <c r="I1108" t="s">
        <v>278</v>
      </c>
      <c r="J1108" t="s">
        <v>721</v>
      </c>
      <c r="K1108" t="s">
        <v>788</v>
      </c>
    </row>
    <row r="1109" spans="2:11" ht="14.5" x14ac:dyDescent="0.35">
      <c r="B1109">
        <v>2024</v>
      </c>
      <c r="C1109" t="s">
        <v>541</v>
      </c>
      <c r="D1109" t="s">
        <v>461</v>
      </c>
      <c r="E1109" t="s">
        <v>117</v>
      </c>
      <c r="F1109"/>
      <c r="G1109" s="44">
        <v>44927</v>
      </c>
      <c r="H1109" s="63">
        <v>55</v>
      </c>
      <c r="I1109" t="s">
        <v>278</v>
      </c>
      <c r="J1109" t="s">
        <v>469</v>
      </c>
      <c r="K1109" t="s">
        <v>493</v>
      </c>
    </row>
    <row r="1110" spans="2:11" ht="14.5" x14ac:dyDescent="0.35">
      <c r="B1110">
        <v>2024</v>
      </c>
      <c r="C1110" t="s">
        <v>541</v>
      </c>
      <c r="D1110" t="s">
        <v>461</v>
      </c>
      <c r="E1110"/>
      <c r="F1110"/>
      <c r="G1110" s="44">
        <v>45657</v>
      </c>
      <c r="H1110" s="63">
        <v>55</v>
      </c>
      <c r="I1110" t="s">
        <v>278</v>
      </c>
      <c r="J1110" t="s">
        <v>721</v>
      </c>
      <c r="K1110" t="s">
        <v>722</v>
      </c>
    </row>
    <row r="1111" spans="2:11" ht="14.5" x14ac:dyDescent="0.35">
      <c r="B1111">
        <v>2024</v>
      </c>
      <c r="C1111" t="s">
        <v>542</v>
      </c>
      <c r="D1111" t="s">
        <v>538</v>
      </c>
      <c r="E1111" t="s">
        <v>117</v>
      </c>
      <c r="F1111"/>
      <c r="G1111" s="44">
        <v>44927</v>
      </c>
      <c r="H1111" s="63">
        <v>87</v>
      </c>
      <c r="I1111" t="s">
        <v>278</v>
      </c>
      <c r="J1111" t="s">
        <v>469</v>
      </c>
      <c r="K1111" t="s">
        <v>31</v>
      </c>
    </row>
    <row r="1112" spans="2:11" ht="14.5" x14ac:dyDescent="0.35">
      <c r="B1112">
        <v>2024</v>
      </c>
      <c r="C1112" t="s">
        <v>542</v>
      </c>
      <c r="D1112" t="s">
        <v>538</v>
      </c>
      <c r="E1112"/>
      <c r="F1112"/>
      <c r="G1112" s="44">
        <v>45657</v>
      </c>
      <c r="H1112" s="63">
        <v>87</v>
      </c>
      <c r="I1112" t="s">
        <v>278</v>
      </c>
      <c r="J1112" t="s">
        <v>458</v>
      </c>
      <c r="K1112" t="s">
        <v>31</v>
      </c>
    </row>
    <row r="1113" spans="2:11" ht="14.5" x14ac:dyDescent="0.35">
      <c r="B1113">
        <v>2024</v>
      </c>
      <c r="C1113" t="s">
        <v>542</v>
      </c>
      <c r="D1113" t="s">
        <v>477</v>
      </c>
      <c r="E1113"/>
      <c r="F1113"/>
      <c r="G1113" s="44">
        <v>45657</v>
      </c>
      <c r="H1113" s="63">
        <v>39</v>
      </c>
      <c r="I1113" t="s">
        <v>278</v>
      </c>
      <c r="J1113" t="s">
        <v>458</v>
      </c>
      <c r="K1113" t="s">
        <v>31</v>
      </c>
    </row>
    <row r="1114" spans="2:11" ht="14.5" x14ac:dyDescent="0.35">
      <c r="B1114">
        <v>2024</v>
      </c>
      <c r="C1114" t="s">
        <v>542</v>
      </c>
      <c r="D1114" t="s">
        <v>477</v>
      </c>
      <c r="E1114" t="s">
        <v>117</v>
      </c>
      <c r="F1114"/>
      <c r="G1114" s="44">
        <v>44927</v>
      </c>
      <c r="H1114" s="63">
        <v>48</v>
      </c>
      <c r="I1114" t="s">
        <v>278</v>
      </c>
      <c r="J1114" t="s">
        <v>469</v>
      </c>
      <c r="K1114" t="s">
        <v>31</v>
      </c>
    </row>
    <row r="1115" spans="2:11" ht="14.5" x14ac:dyDescent="0.35">
      <c r="B1115">
        <v>2024</v>
      </c>
      <c r="C1115" t="s">
        <v>542</v>
      </c>
      <c r="D1115" t="s">
        <v>479</v>
      </c>
      <c r="E1115"/>
      <c r="F1115"/>
      <c r="G1115" s="44">
        <v>45657</v>
      </c>
      <c r="H1115" s="63">
        <v>0</v>
      </c>
      <c r="I1115" t="s">
        <v>278</v>
      </c>
      <c r="J1115" t="s">
        <v>721</v>
      </c>
      <c r="K1115" t="s">
        <v>720</v>
      </c>
    </row>
    <row r="1116" spans="2:11" ht="14.5" x14ac:dyDescent="0.35">
      <c r="B1116">
        <v>2024</v>
      </c>
      <c r="C1116" t="s">
        <v>542</v>
      </c>
      <c r="D1116" t="s">
        <v>483</v>
      </c>
      <c r="E1116"/>
      <c r="F1116"/>
      <c r="G1116" s="44">
        <v>45657</v>
      </c>
      <c r="H1116" s="63">
        <v>59</v>
      </c>
      <c r="I1116" t="s">
        <v>278</v>
      </c>
      <c r="J1116" t="s">
        <v>458</v>
      </c>
      <c r="K1116" t="s">
        <v>31</v>
      </c>
    </row>
    <row r="1117" spans="2:11" ht="14.5" x14ac:dyDescent="0.35">
      <c r="B1117">
        <v>2024</v>
      </c>
      <c r="C1117" t="s">
        <v>542</v>
      </c>
      <c r="D1117" t="s">
        <v>483</v>
      </c>
      <c r="E1117" t="s">
        <v>117</v>
      </c>
      <c r="F1117"/>
      <c r="G1117" s="44">
        <v>44927</v>
      </c>
      <c r="H1117" s="63">
        <v>59</v>
      </c>
      <c r="I1117" t="s">
        <v>278</v>
      </c>
      <c r="J1117" t="s">
        <v>469</v>
      </c>
      <c r="K1117" t="s">
        <v>31</v>
      </c>
    </row>
    <row r="1118" spans="2:11" ht="14.5" x14ac:dyDescent="0.35">
      <c r="B1118">
        <v>2024</v>
      </c>
      <c r="C1118" t="s">
        <v>542</v>
      </c>
      <c r="D1118" t="s">
        <v>460</v>
      </c>
      <c r="E1118" t="s">
        <v>490</v>
      </c>
      <c r="F1118"/>
      <c r="G1118" s="44">
        <v>45657</v>
      </c>
      <c r="H1118" s="63">
        <v>84</v>
      </c>
      <c r="I1118" t="s">
        <v>278</v>
      </c>
      <c r="J1118" t="s">
        <v>458</v>
      </c>
      <c r="K1118" t="s">
        <v>31</v>
      </c>
    </row>
    <row r="1119" spans="2:11" ht="14.5" x14ac:dyDescent="0.35">
      <c r="B1119">
        <v>2024</v>
      </c>
      <c r="C1119" t="s">
        <v>542</v>
      </c>
      <c r="D1119" t="s">
        <v>460</v>
      </c>
      <c r="E1119" t="s">
        <v>117</v>
      </c>
      <c r="F1119"/>
      <c r="G1119" s="44">
        <v>44927</v>
      </c>
      <c r="H1119" s="63">
        <v>84</v>
      </c>
      <c r="I1119" t="s">
        <v>278</v>
      </c>
      <c r="J1119" t="s">
        <v>469</v>
      </c>
      <c r="K1119" t="s">
        <v>493</v>
      </c>
    </row>
    <row r="1120" spans="2:11" ht="14.5" x14ac:dyDescent="0.35">
      <c r="B1120">
        <v>2024</v>
      </c>
      <c r="C1120" t="s">
        <v>542</v>
      </c>
      <c r="D1120" t="s">
        <v>491</v>
      </c>
      <c r="E1120" t="s">
        <v>117</v>
      </c>
      <c r="F1120"/>
      <c r="G1120" s="44">
        <v>44927</v>
      </c>
      <c r="H1120" s="63">
        <v>30</v>
      </c>
      <c r="I1120" t="s">
        <v>278</v>
      </c>
      <c r="J1120" t="s">
        <v>469</v>
      </c>
      <c r="K1120" t="s">
        <v>31</v>
      </c>
    </row>
    <row r="1121" spans="2:11" ht="14.5" x14ac:dyDescent="0.35">
      <c r="B1121">
        <v>2024</v>
      </c>
      <c r="C1121" t="s">
        <v>542</v>
      </c>
      <c r="D1121" t="s">
        <v>491</v>
      </c>
      <c r="E1121"/>
      <c r="F1121"/>
      <c r="G1121" s="44">
        <v>45657</v>
      </c>
      <c r="H1121" s="63">
        <v>30</v>
      </c>
      <c r="I1121" t="s">
        <v>278</v>
      </c>
      <c r="J1121" t="s">
        <v>458</v>
      </c>
      <c r="K1121" t="s">
        <v>31</v>
      </c>
    </row>
    <row r="1122" spans="2:11" ht="14.5" x14ac:dyDescent="0.35">
      <c r="B1122">
        <v>2024</v>
      </c>
      <c r="C1122" t="s">
        <v>542</v>
      </c>
      <c r="D1122" t="s">
        <v>492</v>
      </c>
      <c r="E1122"/>
      <c r="F1122"/>
      <c r="G1122" s="44">
        <v>45657</v>
      </c>
      <c r="H1122" s="63">
        <v>26</v>
      </c>
      <c r="I1122" t="s">
        <v>278</v>
      </c>
      <c r="J1122" t="s">
        <v>480</v>
      </c>
      <c r="K1122" t="s">
        <v>31</v>
      </c>
    </row>
    <row r="1123" spans="2:11" ht="14.5" x14ac:dyDescent="0.35">
      <c r="B1123">
        <v>2024</v>
      </c>
      <c r="C1123" t="s">
        <v>542</v>
      </c>
      <c r="D1123" t="s">
        <v>492</v>
      </c>
      <c r="E1123" t="s">
        <v>117</v>
      </c>
      <c r="F1123"/>
      <c r="G1123" s="44">
        <v>44927</v>
      </c>
      <c r="H1123" s="63">
        <v>25</v>
      </c>
      <c r="I1123" t="s">
        <v>278</v>
      </c>
      <c r="J1123" t="s">
        <v>469</v>
      </c>
      <c r="K1123" t="s">
        <v>31</v>
      </c>
    </row>
    <row r="1124" spans="2:11" ht="14.5" x14ac:dyDescent="0.35">
      <c r="B1124">
        <v>2024</v>
      </c>
      <c r="C1124" t="s">
        <v>542</v>
      </c>
      <c r="D1124" t="s">
        <v>787</v>
      </c>
      <c r="E1124"/>
      <c r="F1124"/>
      <c r="G1124" s="44">
        <v>45657</v>
      </c>
      <c r="H1124" s="63">
        <v>44</v>
      </c>
      <c r="I1124" t="s">
        <v>278</v>
      </c>
      <c r="J1124" t="s">
        <v>721</v>
      </c>
      <c r="K1124" t="s">
        <v>788</v>
      </c>
    </row>
    <row r="1125" spans="2:11" ht="14.5" x14ac:dyDescent="0.35">
      <c r="B1125">
        <v>2024</v>
      </c>
      <c r="C1125" t="s">
        <v>542</v>
      </c>
      <c r="D1125" t="s">
        <v>461</v>
      </c>
      <c r="E1125" t="s">
        <v>117</v>
      </c>
      <c r="F1125"/>
      <c r="G1125" s="44">
        <v>44927</v>
      </c>
      <c r="H1125" s="63">
        <v>75</v>
      </c>
      <c r="I1125" t="s">
        <v>278</v>
      </c>
      <c r="J1125" t="s">
        <v>469</v>
      </c>
      <c r="K1125" t="s">
        <v>493</v>
      </c>
    </row>
    <row r="1126" spans="2:11" ht="14.5" x14ac:dyDescent="0.35">
      <c r="B1126">
        <v>2024</v>
      </c>
      <c r="C1126" t="s">
        <v>542</v>
      </c>
      <c r="D1126" t="s">
        <v>461</v>
      </c>
      <c r="E1126"/>
      <c r="F1126"/>
      <c r="G1126" s="44">
        <v>45657</v>
      </c>
      <c r="H1126" s="63">
        <v>75</v>
      </c>
      <c r="I1126" t="s">
        <v>278</v>
      </c>
      <c r="J1126" t="s">
        <v>721</v>
      </c>
      <c r="K1126" t="s">
        <v>722</v>
      </c>
    </row>
    <row r="1127" spans="2:11" ht="14.5" x14ac:dyDescent="0.35">
      <c r="B1127">
        <v>2024</v>
      </c>
      <c r="C1127" t="s">
        <v>543</v>
      </c>
      <c r="D1127" t="s">
        <v>538</v>
      </c>
      <c r="E1127"/>
      <c r="F1127"/>
      <c r="G1127" s="44">
        <v>45657</v>
      </c>
      <c r="H1127" s="63">
        <v>92</v>
      </c>
      <c r="I1127" t="s">
        <v>278</v>
      </c>
      <c r="J1127" t="s">
        <v>458</v>
      </c>
      <c r="K1127" t="s">
        <v>31</v>
      </c>
    </row>
    <row r="1128" spans="2:11" ht="14.5" x14ac:dyDescent="0.35">
      <c r="B1128">
        <v>2024</v>
      </c>
      <c r="C1128" t="s">
        <v>543</v>
      </c>
      <c r="D1128" t="s">
        <v>538</v>
      </c>
      <c r="E1128" t="s">
        <v>117</v>
      </c>
      <c r="F1128"/>
      <c r="G1128" s="44">
        <v>44927</v>
      </c>
      <c r="H1128" s="63">
        <v>92</v>
      </c>
      <c r="I1128" t="s">
        <v>278</v>
      </c>
      <c r="J1128" t="s">
        <v>469</v>
      </c>
      <c r="K1128" t="s">
        <v>31</v>
      </c>
    </row>
    <row r="1129" spans="2:11" ht="14.5" x14ac:dyDescent="0.35">
      <c r="B1129">
        <v>2024</v>
      </c>
      <c r="C1129" t="s">
        <v>543</v>
      </c>
      <c r="D1129" t="s">
        <v>477</v>
      </c>
      <c r="E1129" t="s">
        <v>117</v>
      </c>
      <c r="F1129"/>
      <c r="G1129" s="44">
        <v>44927</v>
      </c>
      <c r="H1129" s="63">
        <v>50</v>
      </c>
      <c r="I1129" t="s">
        <v>278</v>
      </c>
      <c r="J1129" t="s">
        <v>469</v>
      </c>
      <c r="K1129" t="s">
        <v>31</v>
      </c>
    </row>
    <row r="1130" spans="2:11" ht="14.5" x14ac:dyDescent="0.35">
      <c r="B1130">
        <v>2024</v>
      </c>
      <c r="C1130" t="s">
        <v>543</v>
      </c>
      <c r="D1130" t="s">
        <v>477</v>
      </c>
      <c r="E1130"/>
      <c r="F1130"/>
      <c r="G1130" s="44">
        <v>45657</v>
      </c>
      <c r="H1130" s="63">
        <v>42</v>
      </c>
      <c r="I1130" t="s">
        <v>278</v>
      </c>
      <c r="J1130" t="s">
        <v>458</v>
      </c>
      <c r="K1130" t="s">
        <v>31</v>
      </c>
    </row>
    <row r="1131" spans="2:11" ht="14.5" x14ac:dyDescent="0.35">
      <c r="B1131">
        <v>2024</v>
      </c>
      <c r="C1131" t="s">
        <v>543</v>
      </c>
      <c r="D1131" t="s">
        <v>479</v>
      </c>
      <c r="E1131" t="s">
        <v>117</v>
      </c>
      <c r="F1131"/>
      <c r="G1131" s="44">
        <v>44927</v>
      </c>
      <c r="H1131" s="63">
        <v>31</v>
      </c>
      <c r="I1131" t="s">
        <v>278</v>
      </c>
      <c r="J1131" t="s">
        <v>469</v>
      </c>
      <c r="K1131" t="s">
        <v>31</v>
      </c>
    </row>
    <row r="1132" spans="2:11" ht="14.5" x14ac:dyDescent="0.35">
      <c r="B1132">
        <v>2024</v>
      </c>
      <c r="C1132" t="s">
        <v>543</v>
      </c>
      <c r="D1132" t="s">
        <v>479</v>
      </c>
      <c r="E1132"/>
      <c r="F1132"/>
      <c r="G1132" s="44">
        <v>45657</v>
      </c>
      <c r="H1132" s="63">
        <v>31</v>
      </c>
      <c r="I1132" t="s">
        <v>278</v>
      </c>
      <c r="J1132" t="s">
        <v>721</v>
      </c>
      <c r="K1132" t="s">
        <v>720</v>
      </c>
    </row>
    <row r="1133" spans="2:11" ht="14.5" x14ac:dyDescent="0.35">
      <c r="B1133">
        <v>2024</v>
      </c>
      <c r="C1133" t="s">
        <v>543</v>
      </c>
      <c r="D1133" t="s">
        <v>483</v>
      </c>
      <c r="E1133" t="s">
        <v>117</v>
      </c>
      <c r="F1133"/>
      <c r="G1133" s="44">
        <v>44927</v>
      </c>
      <c r="H1133" s="63">
        <v>54</v>
      </c>
      <c r="I1133" t="s">
        <v>278</v>
      </c>
      <c r="J1133" t="s">
        <v>469</v>
      </c>
      <c r="K1133" t="s">
        <v>31</v>
      </c>
    </row>
    <row r="1134" spans="2:11" ht="14.5" x14ac:dyDescent="0.35">
      <c r="B1134">
        <v>2024</v>
      </c>
      <c r="C1134" t="s">
        <v>543</v>
      </c>
      <c r="D1134" t="s">
        <v>483</v>
      </c>
      <c r="E1134"/>
      <c r="F1134"/>
      <c r="G1134" s="44">
        <v>45657</v>
      </c>
      <c r="H1134" s="63">
        <v>54</v>
      </c>
      <c r="I1134" t="s">
        <v>278</v>
      </c>
      <c r="J1134" t="s">
        <v>458</v>
      </c>
      <c r="K1134" t="s">
        <v>31</v>
      </c>
    </row>
    <row r="1135" spans="2:11" ht="14.5" x14ac:dyDescent="0.35">
      <c r="B1135">
        <v>2024</v>
      </c>
      <c r="C1135" t="s">
        <v>543</v>
      </c>
      <c r="D1135" t="s">
        <v>460</v>
      </c>
      <c r="E1135" t="s">
        <v>490</v>
      </c>
      <c r="F1135"/>
      <c r="G1135" s="44">
        <v>45657</v>
      </c>
      <c r="H1135" s="63">
        <v>53</v>
      </c>
      <c r="I1135" t="s">
        <v>278</v>
      </c>
      <c r="J1135" t="s">
        <v>458</v>
      </c>
      <c r="K1135" t="s">
        <v>31</v>
      </c>
    </row>
    <row r="1136" spans="2:11" ht="14.5" x14ac:dyDescent="0.35">
      <c r="B1136">
        <v>2024</v>
      </c>
      <c r="C1136" t="s">
        <v>543</v>
      </c>
      <c r="D1136" t="s">
        <v>460</v>
      </c>
      <c r="E1136" t="s">
        <v>117</v>
      </c>
      <c r="F1136"/>
      <c r="G1136" s="44">
        <v>44927</v>
      </c>
      <c r="H1136" s="63">
        <v>53</v>
      </c>
      <c r="I1136" t="s">
        <v>278</v>
      </c>
      <c r="J1136" t="s">
        <v>469</v>
      </c>
      <c r="K1136" t="s">
        <v>493</v>
      </c>
    </row>
    <row r="1137" spans="2:11" ht="14.5" x14ac:dyDescent="0.35">
      <c r="B1137">
        <v>2024</v>
      </c>
      <c r="C1137" t="s">
        <v>543</v>
      </c>
      <c r="D1137" t="s">
        <v>491</v>
      </c>
      <c r="E1137"/>
      <c r="F1137"/>
      <c r="G1137" s="44">
        <v>45657</v>
      </c>
      <c r="H1137" s="63">
        <v>63</v>
      </c>
      <c r="I1137" t="s">
        <v>278</v>
      </c>
      <c r="J1137" t="s">
        <v>458</v>
      </c>
      <c r="K1137" t="s">
        <v>31</v>
      </c>
    </row>
    <row r="1138" spans="2:11" ht="14.5" x14ac:dyDescent="0.35">
      <c r="B1138">
        <v>2024</v>
      </c>
      <c r="C1138" t="s">
        <v>543</v>
      </c>
      <c r="D1138" t="s">
        <v>492</v>
      </c>
      <c r="E1138"/>
      <c r="F1138"/>
      <c r="G1138" s="44">
        <v>45657</v>
      </c>
      <c r="H1138" s="63">
        <v>12</v>
      </c>
      <c r="I1138" t="s">
        <v>278</v>
      </c>
      <c r="J1138" t="s">
        <v>480</v>
      </c>
      <c r="K1138" t="s">
        <v>31</v>
      </c>
    </row>
    <row r="1139" spans="2:11" ht="14.5" x14ac:dyDescent="0.35">
      <c r="B1139">
        <v>2024</v>
      </c>
      <c r="C1139" t="s">
        <v>543</v>
      </c>
      <c r="D1139" t="s">
        <v>492</v>
      </c>
      <c r="E1139" t="s">
        <v>117</v>
      </c>
      <c r="F1139"/>
      <c r="G1139" s="44">
        <v>44927</v>
      </c>
      <c r="H1139" s="63">
        <v>42</v>
      </c>
      <c r="I1139" t="s">
        <v>278</v>
      </c>
      <c r="J1139" t="s">
        <v>469</v>
      </c>
      <c r="K1139" t="s">
        <v>31</v>
      </c>
    </row>
    <row r="1140" spans="2:11" ht="14.5" x14ac:dyDescent="0.35">
      <c r="B1140">
        <v>2024</v>
      </c>
      <c r="C1140" t="s">
        <v>543</v>
      </c>
      <c r="D1140" t="s">
        <v>787</v>
      </c>
      <c r="E1140"/>
      <c r="F1140"/>
      <c r="G1140" s="44">
        <v>45657</v>
      </c>
      <c r="H1140" s="63">
        <v>15</v>
      </c>
      <c r="I1140" t="s">
        <v>278</v>
      </c>
      <c r="J1140" t="s">
        <v>721</v>
      </c>
      <c r="K1140" t="s">
        <v>788</v>
      </c>
    </row>
    <row r="1141" spans="2:11" ht="14.5" x14ac:dyDescent="0.35">
      <c r="B1141">
        <v>2024</v>
      </c>
      <c r="C1141" t="s">
        <v>543</v>
      </c>
      <c r="D1141" t="s">
        <v>461</v>
      </c>
      <c r="E1141"/>
      <c r="F1141"/>
      <c r="G1141" s="44">
        <v>45657</v>
      </c>
      <c r="H1141" s="63">
        <v>39</v>
      </c>
      <c r="I1141" t="s">
        <v>278</v>
      </c>
      <c r="J1141" t="s">
        <v>721</v>
      </c>
      <c r="K1141" t="s">
        <v>722</v>
      </c>
    </row>
    <row r="1142" spans="2:11" ht="14.5" x14ac:dyDescent="0.35">
      <c r="B1142">
        <v>2024</v>
      </c>
      <c r="C1142" t="s">
        <v>543</v>
      </c>
      <c r="D1142" t="s">
        <v>461</v>
      </c>
      <c r="E1142" t="s">
        <v>117</v>
      </c>
      <c r="F1142"/>
      <c r="G1142" s="44">
        <v>44927</v>
      </c>
      <c r="H1142" s="63">
        <v>39</v>
      </c>
      <c r="I1142" t="s">
        <v>278</v>
      </c>
      <c r="J1142" t="s">
        <v>469</v>
      </c>
      <c r="K1142" t="s">
        <v>493</v>
      </c>
    </row>
    <row r="1143" spans="2:11" ht="14.5" x14ac:dyDescent="0.35">
      <c r="B1143">
        <v>2024</v>
      </c>
      <c r="C1143" t="s">
        <v>537</v>
      </c>
      <c r="D1143" t="s">
        <v>538</v>
      </c>
      <c r="E1143" t="s">
        <v>117</v>
      </c>
      <c r="F1143"/>
      <c r="G1143" s="44">
        <v>44197</v>
      </c>
      <c r="H1143" s="63">
        <v>64</v>
      </c>
      <c r="I1143" t="s">
        <v>285</v>
      </c>
      <c r="J1143" t="s">
        <v>469</v>
      </c>
      <c r="K1143" t="s">
        <v>31</v>
      </c>
    </row>
    <row r="1144" spans="2:11" ht="14.5" x14ac:dyDescent="0.35">
      <c r="B1144">
        <v>2024</v>
      </c>
      <c r="C1144" t="s">
        <v>537</v>
      </c>
      <c r="D1144" t="s">
        <v>477</v>
      </c>
      <c r="E1144"/>
      <c r="F1144"/>
      <c r="G1144" s="44">
        <v>45657</v>
      </c>
      <c r="H1144" s="63">
        <v>76</v>
      </c>
      <c r="I1144" t="s">
        <v>285</v>
      </c>
      <c r="J1144" t="s">
        <v>458</v>
      </c>
      <c r="K1144" t="s">
        <v>31</v>
      </c>
    </row>
    <row r="1145" spans="2:11" ht="14.5" x14ac:dyDescent="0.35">
      <c r="B1145">
        <v>2024</v>
      </c>
      <c r="C1145" t="s">
        <v>537</v>
      </c>
      <c r="D1145" t="s">
        <v>477</v>
      </c>
      <c r="E1145" t="s">
        <v>117</v>
      </c>
      <c r="F1145"/>
      <c r="G1145" s="44">
        <v>44197</v>
      </c>
      <c r="H1145" s="63">
        <v>74</v>
      </c>
      <c r="I1145" t="s">
        <v>285</v>
      </c>
      <c r="J1145" t="s">
        <v>469</v>
      </c>
      <c r="K1145" t="s">
        <v>31</v>
      </c>
    </row>
    <row r="1146" spans="2:11" ht="14.5" x14ac:dyDescent="0.35">
      <c r="B1146">
        <v>2024</v>
      </c>
      <c r="C1146" t="s">
        <v>537</v>
      </c>
      <c r="D1146" t="s">
        <v>479</v>
      </c>
      <c r="E1146"/>
      <c r="F1146"/>
      <c r="G1146" s="44">
        <v>45657</v>
      </c>
      <c r="H1146" s="63">
        <v>55</v>
      </c>
      <c r="I1146" t="s">
        <v>285</v>
      </c>
      <c r="J1146" t="s">
        <v>721</v>
      </c>
      <c r="K1146" t="s">
        <v>720</v>
      </c>
    </row>
    <row r="1147" spans="2:11" ht="14.5" x14ac:dyDescent="0.35">
      <c r="B1147">
        <v>2024</v>
      </c>
      <c r="C1147" t="s">
        <v>537</v>
      </c>
      <c r="D1147" t="s">
        <v>483</v>
      </c>
      <c r="E1147"/>
      <c r="F1147"/>
      <c r="G1147" s="44">
        <v>45657</v>
      </c>
      <c r="H1147" s="63">
        <v>67</v>
      </c>
      <c r="I1147" t="s">
        <v>285</v>
      </c>
      <c r="J1147" t="s">
        <v>458</v>
      </c>
      <c r="K1147" t="s">
        <v>31</v>
      </c>
    </row>
    <row r="1148" spans="2:11" ht="14.5" x14ac:dyDescent="0.35">
      <c r="B1148">
        <v>2024</v>
      </c>
      <c r="C1148" t="s">
        <v>537</v>
      </c>
      <c r="D1148" t="s">
        <v>483</v>
      </c>
      <c r="E1148" t="s">
        <v>117</v>
      </c>
      <c r="F1148"/>
      <c r="G1148" s="44">
        <v>44197</v>
      </c>
      <c r="H1148" s="63">
        <v>67</v>
      </c>
      <c r="I1148" t="s">
        <v>285</v>
      </c>
      <c r="J1148" t="s">
        <v>469</v>
      </c>
      <c r="K1148" t="s">
        <v>31</v>
      </c>
    </row>
    <row r="1149" spans="2:11" ht="14.5" x14ac:dyDescent="0.35">
      <c r="B1149">
        <v>2024</v>
      </c>
      <c r="C1149" t="s">
        <v>537</v>
      </c>
      <c r="D1149" t="s">
        <v>491</v>
      </c>
      <c r="E1149"/>
      <c r="F1149"/>
      <c r="G1149" s="44">
        <v>45657</v>
      </c>
      <c r="H1149" s="63">
        <v>69</v>
      </c>
      <c r="I1149" t="s">
        <v>285</v>
      </c>
      <c r="J1149" t="s">
        <v>458</v>
      </c>
      <c r="K1149" t="s">
        <v>31</v>
      </c>
    </row>
    <row r="1150" spans="2:11" ht="14.5" x14ac:dyDescent="0.35">
      <c r="B1150">
        <v>2024</v>
      </c>
      <c r="C1150" t="s">
        <v>537</v>
      </c>
      <c r="D1150" t="s">
        <v>492</v>
      </c>
      <c r="E1150"/>
      <c r="F1150"/>
      <c r="G1150" s="44">
        <v>45657</v>
      </c>
      <c r="H1150" s="63">
        <v>50</v>
      </c>
      <c r="I1150" t="s">
        <v>285</v>
      </c>
      <c r="J1150" t="s">
        <v>469</v>
      </c>
      <c r="K1150" t="s">
        <v>31</v>
      </c>
    </row>
    <row r="1151" spans="2:11" ht="14.5" x14ac:dyDescent="0.35">
      <c r="B1151">
        <v>2024</v>
      </c>
      <c r="C1151" t="s">
        <v>537</v>
      </c>
      <c r="D1151" t="s">
        <v>492</v>
      </c>
      <c r="E1151" t="s">
        <v>117</v>
      </c>
      <c r="F1151"/>
      <c r="G1151" s="44">
        <v>44197</v>
      </c>
      <c r="H1151" s="63">
        <v>25</v>
      </c>
      <c r="I1151" t="s">
        <v>285</v>
      </c>
      <c r="J1151" t="s">
        <v>469</v>
      </c>
      <c r="K1151" t="s">
        <v>31</v>
      </c>
    </row>
    <row r="1152" spans="2:11" ht="14.5" x14ac:dyDescent="0.35">
      <c r="B1152">
        <v>2024</v>
      </c>
      <c r="C1152" t="s">
        <v>537</v>
      </c>
      <c r="D1152" t="s">
        <v>787</v>
      </c>
      <c r="E1152"/>
      <c r="F1152"/>
      <c r="G1152" s="44">
        <v>45657</v>
      </c>
      <c r="H1152" s="63">
        <v>55</v>
      </c>
      <c r="I1152" t="s">
        <v>285</v>
      </c>
      <c r="J1152" t="s">
        <v>721</v>
      </c>
      <c r="K1152" t="s">
        <v>788</v>
      </c>
    </row>
    <row r="1153" spans="2:11" ht="14.5" x14ac:dyDescent="0.35">
      <c r="B1153">
        <v>2024</v>
      </c>
      <c r="C1153" t="s">
        <v>537</v>
      </c>
      <c r="D1153" t="s">
        <v>461</v>
      </c>
      <c r="E1153"/>
      <c r="F1153"/>
      <c r="G1153" s="44">
        <v>45657</v>
      </c>
      <c r="H1153" s="63">
        <v>59</v>
      </c>
      <c r="I1153" t="s">
        <v>285</v>
      </c>
      <c r="J1153" t="s">
        <v>721</v>
      </c>
      <c r="K1153" t="s">
        <v>722</v>
      </c>
    </row>
    <row r="1154" spans="2:11" ht="14.5" x14ac:dyDescent="0.35">
      <c r="B1154">
        <v>2024</v>
      </c>
      <c r="C1154" t="s">
        <v>537</v>
      </c>
      <c r="D1154" t="s">
        <v>461</v>
      </c>
      <c r="E1154" t="s">
        <v>117</v>
      </c>
      <c r="F1154"/>
      <c r="G1154" s="44">
        <v>44197</v>
      </c>
      <c r="H1154" s="63">
        <v>52</v>
      </c>
      <c r="I1154" t="s">
        <v>285</v>
      </c>
      <c r="J1154" t="s">
        <v>469</v>
      </c>
      <c r="K1154" t="s">
        <v>493</v>
      </c>
    </row>
    <row r="1155" spans="2:11" ht="14.5" x14ac:dyDescent="0.35">
      <c r="B1155">
        <v>2024</v>
      </c>
      <c r="C1155" t="s">
        <v>539</v>
      </c>
      <c r="D1155" t="s">
        <v>538</v>
      </c>
      <c r="E1155" t="s">
        <v>117</v>
      </c>
      <c r="F1155"/>
      <c r="G1155" s="44">
        <v>44197</v>
      </c>
      <c r="H1155" s="63">
        <v>31</v>
      </c>
      <c r="I1155" t="s">
        <v>285</v>
      </c>
      <c r="J1155" t="s">
        <v>469</v>
      </c>
      <c r="K1155" t="s">
        <v>31</v>
      </c>
    </row>
    <row r="1156" spans="2:11" ht="14.5" x14ac:dyDescent="0.35">
      <c r="B1156">
        <v>2024</v>
      </c>
      <c r="C1156" t="s">
        <v>539</v>
      </c>
      <c r="D1156" t="s">
        <v>477</v>
      </c>
      <c r="E1156"/>
      <c r="F1156"/>
      <c r="G1156" s="44">
        <v>45657</v>
      </c>
      <c r="H1156" s="63">
        <v>0</v>
      </c>
      <c r="I1156" t="s">
        <v>285</v>
      </c>
      <c r="J1156" t="s">
        <v>458</v>
      </c>
      <c r="K1156" t="s">
        <v>31</v>
      </c>
    </row>
    <row r="1157" spans="2:11" ht="14.5" x14ac:dyDescent="0.35">
      <c r="B1157">
        <v>2024</v>
      </c>
      <c r="C1157" t="s">
        <v>539</v>
      </c>
      <c r="D1157" t="s">
        <v>479</v>
      </c>
      <c r="E1157"/>
      <c r="F1157"/>
      <c r="G1157" s="44">
        <v>45657</v>
      </c>
      <c r="H1157" s="63">
        <v>39</v>
      </c>
      <c r="I1157" t="s">
        <v>285</v>
      </c>
      <c r="J1157" t="s">
        <v>721</v>
      </c>
      <c r="K1157" t="s">
        <v>720</v>
      </c>
    </row>
    <row r="1158" spans="2:11" ht="14.5" x14ac:dyDescent="0.35">
      <c r="B1158">
        <v>2024</v>
      </c>
      <c r="C1158" t="s">
        <v>539</v>
      </c>
      <c r="D1158" t="s">
        <v>483</v>
      </c>
      <c r="E1158"/>
      <c r="F1158"/>
      <c r="G1158" s="44">
        <v>45657</v>
      </c>
      <c r="H1158" s="63">
        <v>50</v>
      </c>
      <c r="I1158" t="s">
        <v>285</v>
      </c>
      <c r="J1158" t="s">
        <v>458</v>
      </c>
      <c r="K1158" t="s">
        <v>31</v>
      </c>
    </row>
    <row r="1159" spans="2:11" ht="14.5" x14ac:dyDescent="0.35">
      <c r="B1159">
        <v>2024</v>
      </c>
      <c r="C1159" t="s">
        <v>539</v>
      </c>
      <c r="D1159" t="s">
        <v>491</v>
      </c>
      <c r="E1159"/>
      <c r="F1159"/>
      <c r="G1159" s="44">
        <v>45657</v>
      </c>
      <c r="H1159" s="63">
        <v>10</v>
      </c>
      <c r="I1159" t="s">
        <v>285</v>
      </c>
      <c r="J1159" t="s">
        <v>458</v>
      </c>
      <c r="K1159" t="s">
        <v>31</v>
      </c>
    </row>
    <row r="1160" spans="2:11" ht="14.5" x14ac:dyDescent="0.35">
      <c r="B1160">
        <v>2024</v>
      </c>
      <c r="C1160" t="s">
        <v>539</v>
      </c>
      <c r="D1160" t="s">
        <v>492</v>
      </c>
      <c r="E1160"/>
      <c r="F1160"/>
      <c r="G1160" s="44">
        <v>45657</v>
      </c>
      <c r="H1160" s="63">
        <v>1</v>
      </c>
      <c r="I1160" t="s">
        <v>285</v>
      </c>
      <c r="J1160" t="s">
        <v>469</v>
      </c>
      <c r="K1160" t="s">
        <v>31</v>
      </c>
    </row>
    <row r="1161" spans="2:11" ht="14.5" x14ac:dyDescent="0.35">
      <c r="B1161">
        <v>2024</v>
      </c>
      <c r="C1161" t="s">
        <v>539</v>
      </c>
      <c r="D1161" t="s">
        <v>492</v>
      </c>
      <c r="E1161" t="s">
        <v>117</v>
      </c>
      <c r="F1161"/>
      <c r="G1161" s="44">
        <v>44197</v>
      </c>
      <c r="H1161" s="63">
        <v>10</v>
      </c>
      <c r="I1161" t="s">
        <v>285</v>
      </c>
      <c r="J1161" t="s">
        <v>469</v>
      </c>
      <c r="K1161" t="s">
        <v>31</v>
      </c>
    </row>
    <row r="1162" spans="2:11" ht="14.5" x14ac:dyDescent="0.35">
      <c r="B1162">
        <v>2024</v>
      </c>
      <c r="C1162" t="s">
        <v>539</v>
      </c>
      <c r="D1162" t="s">
        <v>787</v>
      </c>
      <c r="E1162"/>
      <c r="F1162"/>
      <c r="G1162" s="44">
        <v>45657</v>
      </c>
      <c r="H1162" s="63">
        <v>6</v>
      </c>
      <c r="I1162" t="s">
        <v>285</v>
      </c>
      <c r="J1162" t="s">
        <v>721</v>
      </c>
      <c r="K1162" t="s">
        <v>788</v>
      </c>
    </row>
    <row r="1163" spans="2:11" ht="14.5" x14ac:dyDescent="0.35">
      <c r="B1163">
        <v>2024</v>
      </c>
      <c r="C1163" t="s">
        <v>539</v>
      </c>
      <c r="D1163" t="s">
        <v>461</v>
      </c>
      <c r="E1163"/>
      <c r="F1163"/>
      <c r="G1163" s="44">
        <v>45657</v>
      </c>
      <c r="H1163" s="63">
        <v>9</v>
      </c>
      <c r="I1163" t="s">
        <v>285</v>
      </c>
      <c r="J1163" t="s">
        <v>721</v>
      </c>
      <c r="K1163" t="s">
        <v>722</v>
      </c>
    </row>
    <row r="1164" spans="2:11" ht="14.5" x14ac:dyDescent="0.35">
      <c r="B1164">
        <v>2024</v>
      </c>
      <c r="C1164" t="s">
        <v>540</v>
      </c>
      <c r="D1164" t="s">
        <v>538</v>
      </c>
      <c r="E1164" t="s">
        <v>117</v>
      </c>
      <c r="F1164"/>
      <c r="G1164" s="44">
        <v>44197</v>
      </c>
      <c r="H1164" s="63">
        <v>38</v>
      </c>
      <c r="I1164" t="s">
        <v>285</v>
      </c>
      <c r="J1164" t="s">
        <v>469</v>
      </c>
      <c r="K1164" t="s">
        <v>31</v>
      </c>
    </row>
    <row r="1165" spans="2:11" ht="14.5" x14ac:dyDescent="0.35">
      <c r="B1165">
        <v>2024</v>
      </c>
      <c r="C1165" t="s">
        <v>540</v>
      </c>
      <c r="D1165" t="s">
        <v>477</v>
      </c>
      <c r="E1165"/>
      <c r="F1165"/>
      <c r="G1165" s="44">
        <v>45657</v>
      </c>
      <c r="H1165" s="63">
        <v>0</v>
      </c>
      <c r="I1165" t="s">
        <v>285</v>
      </c>
      <c r="J1165" t="s">
        <v>458</v>
      </c>
      <c r="K1165" t="s">
        <v>31</v>
      </c>
    </row>
    <row r="1166" spans="2:11" ht="14.5" x14ac:dyDescent="0.35">
      <c r="B1166">
        <v>2024</v>
      </c>
      <c r="C1166" t="s">
        <v>540</v>
      </c>
      <c r="D1166" t="s">
        <v>479</v>
      </c>
      <c r="E1166"/>
      <c r="F1166"/>
      <c r="G1166" s="44">
        <v>45657</v>
      </c>
      <c r="H1166" s="63">
        <v>0</v>
      </c>
      <c r="I1166" t="s">
        <v>285</v>
      </c>
      <c r="J1166" t="s">
        <v>721</v>
      </c>
      <c r="K1166" t="s">
        <v>720</v>
      </c>
    </row>
    <row r="1167" spans="2:11" ht="14.5" x14ac:dyDescent="0.35">
      <c r="B1167">
        <v>2024</v>
      </c>
      <c r="C1167" t="s">
        <v>540</v>
      </c>
      <c r="D1167" t="s">
        <v>483</v>
      </c>
      <c r="E1167"/>
      <c r="F1167"/>
      <c r="G1167" s="44">
        <v>45657</v>
      </c>
      <c r="H1167" s="63">
        <v>57</v>
      </c>
      <c r="I1167" t="s">
        <v>285</v>
      </c>
      <c r="J1167" t="s">
        <v>458</v>
      </c>
      <c r="K1167" t="s">
        <v>31</v>
      </c>
    </row>
    <row r="1168" spans="2:11" ht="14.5" x14ac:dyDescent="0.35">
      <c r="B1168">
        <v>2024</v>
      </c>
      <c r="C1168" t="s">
        <v>540</v>
      </c>
      <c r="D1168" t="s">
        <v>483</v>
      </c>
      <c r="E1168" t="s">
        <v>117</v>
      </c>
      <c r="F1168"/>
      <c r="G1168" s="44">
        <v>44197</v>
      </c>
      <c r="H1168" s="63">
        <v>62</v>
      </c>
      <c r="I1168" t="s">
        <v>285</v>
      </c>
      <c r="J1168" t="s">
        <v>469</v>
      </c>
      <c r="K1168" t="s">
        <v>31</v>
      </c>
    </row>
    <row r="1169" spans="2:11" ht="14.5" x14ac:dyDescent="0.35">
      <c r="B1169">
        <v>2024</v>
      </c>
      <c r="C1169" t="s">
        <v>540</v>
      </c>
      <c r="D1169" t="s">
        <v>491</v>
      </c>
      <c r="E1169"/>
      <c r="F1169"/>
      <c r="G1169" s="44">
        <v>45657</v>
      </c>
      <c r="H1169" s="63">
        <v>0</v>
      </c>
      <c r="I1169" t="s">
        <v>285</v>
      </c>
      <c r="J1169" t="s">
        <v>458</v>
      </c>
      <c r="K1169" t="s">
        <v>31</v>
      </c>
    </row>
    <row r="1170" spans="2:11" ht="14.5" x14ac:dyDescent="0.35">
      <c r="B1170">
        <v>2024</v>
      </c>
      <c r="C1170" t="s">
        <v>540</v>
      </c>
      <c r="D1170" t="s">
        <v>492</v>
      </c>
      <c r="E1170" t="s">
        <v>117</v>
      </c>
      <c r="F1170"/>
      <c r="G1170" s="44">
        <v>44197</v>
      </c>
      <c r="H1170" s="63">
        <v>4</v>
      </c>
      <c r="I1170" t="s">
        <v>285</v>
      </c>
      <c r="J1170" t="s">
        <v>469</v>
      </c>
      <c r="K1170" t="s">
        <v>31</v>
      </c>
    </row>
    <row r="1171" spans="2:11" ht="14.5" x14ac:dyDescent="0.35">
      <c r="B1171">
        <v>2024</v>
      </c>
      <c r="C1171" t="s">
        <v>540</v>
      </c>
      <c r="D1171" t="s">
        <v>492</v>
      </c>
      <c r="E1171"/>
      <c r="F1171"/>
      <c r="G1171" s="44">
        <v>45657</v>
      </c>
      <c r="H1171" s="63">
        <v>15</v>
      </c>
      <c r="I1171" t="s">
        <v>285</v>
      </c>
      <c r="J1171" t="s">
        <v>469</v>
      </c>
      <c r="K1171" t="s">
        <v>31</v>
      </c>
    </row>
    <row r="1172" spans="2:11" ht="14.5" x14ac:dyDescent="0.35">
      <c r="B1172">
        <v>2024</v>
      </c>
      <c r="C1172" t="s">
        <v>540</v>
      </c>
      <c r="D1172" t="s">
        <v>787</v>
      </c>
      <c r="E1172"/>
      <c r="F1172"/>
      <c r="G1172" s="44">
        <v>45657</v>
      </c>
      <c r="H1172" s="63">
        <v>42</v>
      </c>
      <c r="I1172" t="s">
        <v>285</v>
      </c>
      <c r="J1172" t="s">
        <v>721</v>
      </c>
      <c r="K1172" t="s">
        <v>788</v>
      </c>
    </row>
    <row r="1173" spans="2:11" ht="14.5" x14ac:dyDescent="0.35">
      <c r="B1173">
        <v>2024</v>
      </c>
      <c r="C1173" t="s">
        <v>540</v>
      </c>
      <c r="D1173" t="s">
        <v>461</v>
      </c>
      <c r="E1173" t="s">
        <v>117</v>
      </c>
      <c r="F1173"/>
      <c r="G1173" s="44">
        <v>44197</v>
      </c>
      <c r="H1173" s="63">
        <v>24</v>
      </c>
      <c r="I1173" t="s">
        <v>285</v>
      </c>
      <c r="J1173" t="s">
        <v>469</v>
      </c>
      <c r="K1173" t="s">
        <v>493</v>
      </c>
    </row>
    <row r="1174" spans="2:11" ht="14.5" x14ac:dyDescent="0.35">
      <c r="B1174">
        <v>2024</v>
      </c>
      <c r="C1174" t="s">
        <v>540</v>
      </c>
      <c r="D1174" t="s">
        <v>461</v>
      </c>
      <c r="E1174"/>
      <c r="F1174"/>
      <c r="G1174" s="44">
        <v>45657</v>
      </c>
      <c r="H1174" s="63">
        <v>25</v>
      </c>
      <c r="I1174" t="s">
        <v>285</v>
      </c>
      <c r="J1174" t="s">
        <v>721</v>
      </c>
      <c r="K1174" t="s">
        <v>722</v>
      </c>
    </row>
    <row r="1175" spans="2:11" ht="14.5" x14ac:dyDescent="0.35">
      <c r="B1175">
        <v>2024</v>
      </c>
      <c r="C1175" t="s">
        <v>474</v>
      </c>
      <c r="D1175" t="s">
        <v>538</v>
      </c>
      <c r="E1175"/>
      <c r="F1175"/>
      <c r="G1175" s="44">
        <v>45657</v>
      </c>
      <c r="H1175" s="63">
        <v>171186373</v>
      </c>
      <c r="I1175" t="s">
        <v>48</v>
      </c>
      <c r="J1175" t="s">
        <v>458</v>
      </c>
      <c r="K1175" t="s">
        <v>31</v>
      </c>
    </row>
    <row r="1176" spans="2:11" ht="14.5" x14ac:dyDescent="0.35">
      <c r="B1176">
        <v>2024</v>
      </c>
      <c r="C1176" t="s">
        <v>474</v>
      </c>
      <c r="D1176" t="s">
        <v>477</v>
      </c>
      <c r="E1176"/>
      <c r="F1176"/>
      <c r="G1176" s="44">
        <v>45657</v>
      </c>
      <c r="H1176" s="63">
        <v>23409015</v>
      </c>
      <c r="I1176" t="s">
        <v>48</v>
      </c>
      <c r="J1176" t="s">
        <v>469</v>
      </c>
      <c r="K1176" t="s">
        <v>31</v>
      </c>
    </row>
    <row r="1177" spans="2:11" ht="14.5" x14ac:dyDescent="0.35">
      <c r="B1177">
        <v>2024</v>
      </c>
      <c r="C1177" t="s">
        <v>474</v>
      </c>
      <c r="D1177" t="s">
        <v>479</v>
      </c>
      <c r="E1177"/>
      <c r="F1177"/>
      <c r="G1177" s="44">
        <v>45657</v>
      </c>
      <c r="H1177" s="63">
        <v>128691692</v>
      </c>
      <c r="I1177" t="s">
        <v>48</v>
      </c>
      <c r="J1177" t="s">
        <v>721</v>
      </c>
      <c r="K1177" t="s">
        <v>720</v>
      </c>
    </row>
    <row r="1178" spans="2:11" ht="14.5" x14ac:dyDescent="0.35">
      <c r="B1178">
        <v>2024</v>
      </c>
      <c r="C1178" t="s">
        <v>474</v>
      </c>
      <c r="D1178" t="s">
        <v>483</v>
      </c>
      <c r="E1178"/>
      <c r="F1178"/>
      <c r="G1178" s="44">
        <v>45657</v>
      </c>
      <c r="H1178" s="63">
        <v>34427414</v>
      </c>
      <c r="I1178" t="s">
        <v>48</v>
      </c>
      <c r="J1178" t="s">
        <v>458</v>
      </c>
      <c r="K1178" t="s">
        <v>31</v>
      </c>
    </row>
    <row r="1179" spans="2:11" ht="14.5" x14ac:dyDescent="0.35">
      <c r="B1179">
        <v>2024</v>
      </c>
      <c r="C1179" t="s">
        <v>474</v>
      </c>
      <c r="D1179" t="s">
        <v>460</v>
      </c>
      <c r="E1179" t="s">
        <v>490</v>
      </c>
      <c r="F1179"/>
      <c r="G1179" s="44">
        <v>45657</v>
      </c>
      <c r="H1179" s="63">
        <v>48270000</v>
      </c>
      <c r="I1179" t="s">
        <v>48</v>
      </c>
      <c r="J1179" t="s">
        <v>458</v>
      </c>
      <c r="K1179" t="s">
        <v>31</v>
      </c>
    </row>
    <row r="1180" spans="2:11" ht="14.5" x14ac:dyDescent="0.35">
      <c r="B1180">
        <v>2024</v>
      </c>
      <c r="C1180" t="s">
        <v>474</v>
      </c>
      <c r="D1180" t="s">
        <v>491</v>
      </c>
      <c r="E1180"/>
      <c r="F1180"/>
      <c r="G1180" s="44">
        <v>45657</v>
      </c>
      <c r="H1180" s="63">
        <v>23897980</v>
      </c>
      <c r="I1180" t="s">
        <v>48</v>
      </c>
      <c r="J1180" t="s">
        <v>458</v>
      </c>
      <c r="K1180" t="s">
        <v>31</v>
      </c>
    </row>
    <row r="1181" spans="2:11" ht="14.5" x14ac:dyDescent="0.35">
      <c r="B1181">
        <v>2024</v>
      </c>
      <c r="C1181" t="s">
        <v>474</v>
      </c>
      <c r="D1181" t="s">
        <v>492</v>
      </c>
      <c r="E1181"/>
      <c r="F1181"/>
      <c r="G1181" s="44">
        <v>45657</v>
      </c>
      <c r="H1181" s="63">
        <v>27124680</v>
      </c>
      <c r="I1181" t="s">
        <v>48</v>
      </c>
      <c r="J1181" t="s">
        <v>458</v>
      </c>
      <c r="K1181" t="s">
        <v>31</v>
      </c>
    </row>
    <row r="1182" spans="2:11" ht="14.5" x14ac:dyDescent="0.35">
      <c r="B1182">
        <v>2024</v>
      </c>
      <c r="C1182" t="s">
        <v>474</v>
      </c>
      <c r="D1182" t="s">
        <v>787</v>
      </c>
      <c r="E1182"/>
      <c r="F1182"/>
      <c r="G1182" s="44">
        <v>45657</v>
      </c>
      <c r="H1182" s="63">
        <v>66617606</v>
      </c>
      <c r="I1182" t="s">
        <v>48</v>
      </c>
      <c r="J1182" t="s">
        <v>721</v>
      </c>
      <c r="K1182" t="s">
        <v>788</v>
      </c>
    </row>
    <row r="1183" spans="2:11" ht="14.5" x14ac:dyDescent="0.35">
      <c r="B1183">
        <v>2024</v>
      </c>
      <c r="C1183" t="s">
        <v>474</v>
      </c>
      <c r="D1183" t="s">
        <v>461</v>
      </c>
      <c r="E1183"/>
      <c r="F1183"/>
      <c r="G1183" s="44">
        <v>45657</v>
      </c>
      <c r="H1183" s="63">
        <v>48656601</v>
      </c>
      <c r="I1183" t="s">
        <v>48</v>
      </c>
      <c r="J1183" t="s">
        <v>721</v>
      </c>
      <c r="K1183" t="s">
        <v>722</v>
      </c>
    </row>
    <row r="1184" spans="2:11" ht="14.5" x14ac:dyDescent="0.35">
      <c r="B1184">
        <v>2024</v>
      </c>
      <c r="C1184" t="s">
        <v>550</v>
      </c>
      <c r="D1184"/>
      <c r="E1184"/>
      <c r="F1184"/>
      <c r="G1184" s="44">
        <v>45291</v>
      </c>
      <c r="H1184" s="63">
        <v>90</v>
      </c>
      <c r="I1184" t="s">
        <v>389</v>
      </c>
      <c r="J1184" t="s">
        <v>458</v>
      </c>
      <c r="K1184" t="s">
        <v>551</v>
      </c>
    </row>
    <row r="1185" spans="2:11" ht="14.5" x14ac:dyDescent="0.35">
      <c r="B1185">
        <v>2024</v>
      </c>
      <c r="C1185" t="s">
        <v>552</v>
      </c>
      <c r="D1185"/>
      <c r="E1185"/>
      <c r="F1185"/>
      <c r="G1185" s="44">
        <v>45291</v>
      </c>
      <c r="H1185" s="63">
        <v>78</v>
      </c>
      <c r="I1185" t="s">
        <v>389</v>
      </c>
      <c r="J1185" t="s">
        <v>458</v>
      </c>
      <c r="K1185" t="s">
        <v>551</v>
      </c>
    </row>
    <row r="1186" spans="2:11" ht="14.5" x14ac:dyDescent="0.35">
      <c r="B1186">
        <v>2024</v>
      </c>
      <c r="C1186" t="s">
        <v>553</v>
      </c>
      <c r="D1186"/>
      <c r="E1186"/>
      <c r="F1186"/>
      <c r="G1186" s="44">
        <v>45291</v>
      </c>
      <c r="H1186" s="63">
        <v>71</v>
      </c>
      <c r="I1186" t="s">
        <v>389</v>
      </c>
      <c r="J1186" t="s">
        <v>480</v>
      </c>
      <c r="K1186" t="s">
        <v>551</v>
      </c>
    </row>
    <row r="1187" spans="2:11" ht="14.5" x14ac:dyDescent="0.35">
      <c r="B1187">
        <v>2024</v>
      </c>
      <c r="C1187" t="s">
        <v>546</v>
      </c>
      <c r="D1187" t="s">
        <v>349</v>
      </c>
      <c r="E1187"/>
      <c r="F1187"/>
      <c r="G1187" s="44">
        <v>45657</v>
      </c>
      <c r="H1187" s="63">
        <v>2</v>
      </c>
      <c r="I1187" t="s">
        <v>346</v>
      </c>
      <c r="J1187" t="s">
        <v>469</v>
      </c>
      <c r="K1187" t="s">
        <v>548</v>
      </c>
    </row>
    <row r="1188" spans="2:11" ht="14.5" x14ac:dyDescent="0.35">
      <c r="B1188">
        <v>2024</v>
      </c>
      <c r="C1188" t="s">
        <v>703</v>
      </c>
      <c r="D1188" t="s">
        <v>349</v>
      </c>
      <c r="E1188"/>
      <c r="F1188"/>
      <c r="G1188" s="44">
        <v>45657</v>
      </c>
      <c r="H1188" s="63">
        <v>2</v>
      </c>
      <c r="I1188" t="s">
        <v>352</v>
      </c>
      <c r="J1188" t="s">
        <v>458</v>
      </c>
      <c r="K1188" t="s">
        <v>548</v>
      </c>
    </row>
    <row r="1189" spans="2:11" ht="14.5" x14ac:dyDescent="0.35">
      <c r="B1189">
        <v>2024</v>
      </c>
      <c r="C1189" t="s">
        <v>704</v>
      </c>
      <c r="D1189" t="s">
        <v>349</v>
      </c>
      <c r="E1189"/>
      <c r="F1189"/>
      <c r="G1189" s="44">
        <v>45657</v>
      </c>
      <c r="H1189" s="63">
        <v>4</v>
      </c>
      <c r="I1189" t="s">
        <v>352</v>
      </c>
      <c r="J1189" t="s">
        <v>458</v>
      </c>
      <c r="K1189" t="s">
        <v>548</v>
      </c>
    </row>
    <row r="1190" spans="2:11" ht="14.5" x14ac:dyDescent="0.35">
      <c r="B1190">
        <v>2024</v>
      </c>
      <c r="C1190" t="s">
        <v>501</v>
      </c>
      <c r="D1190" t="s">
        <v>477</v>
      </c>
      <c r="E1190"/>
      <c r="F1190" t="s">
        <v>476</v>
      </c>
      <c r="G1190" s="44">
        <v>45657</v>
      </c>
      <c r="H1190" s="63">
        <v>0</v>
      </c>
      <c r="I1190" t="s">
        <v>192</v>
      </c>
      <c r="J1190" t="s">
        <v>480</v>
      </c>
      <c r="K1190" t="s">
        <v>31</v>
      </c>
    </row>
    <row r="1191" spans="2:11" ht="14.5" x14ac:dyDescent="0.35">
      <c r="B1191">
        <v>2024</v>
      </c>
      <c r="C1191" t="s">
        <v>501</v>
      </c>
      <c r="D1191" t="s">
        <v>479</v>
      </c>
      <c r="E1191"/>
      <c r="F1191" t="s">
        <v>481</v>
      </c>
      <c r="G1191" s="44">
        <v>45657</v>
      </c>
      <c r="H1191" s="63">
        <v>2</v>
      </c>
      <c r="I1191" t="s">
        <v>192</v>
      </c>
      <c r="J1191" t="s">
        <v>469</v>
      </c>
      <c r="K1191" t="s">
        <v>31</v>
      </c>
    </row>
    <row r="1192" spans="2:11" ht="14.5" x14ac:dyDescent="0.35">
      <c r="B1192">
        <v>2024</v>
      </c>
      <c r="C1192" t="s">
        <v>501</v>
      </c>
      <c r="D1192" t="s">
        <v>479</v>
      </c>
      <c r="E1192"/>
      <c r="F1192" t="s">
        <v>478</v>
      </c>
      <c r="G1192" s="44">
        <v>45657</v>
      </c>
      <c r="H1192" s="63">
        <v>2</v>
      </c>
      <c r="I1192" t="s">
        <v>192</v>
      </c>
      <c r="J1192" t="s">
        <v>469</v>
      </c>
      <c r="K1192" t="s">
        <v>31</v>
      </c>
    </row>
    <row r="1193" spans="2:11" ht="14.5" x14ac:dyDescent="0.35">
      <c r="B1193">
        <v>2024</v>
      </c>
      <c r="C1193" t="s">
        <v>501</v>
      </c>
      <c r="D1193" t="s">
        <v>483</v>
      </c>
      <c r="E1193"/>
      <c r="F1193" t="s">
        <v>484</v>
      </c>
      <c r="G1193" s="44">
        <v>45291</v>
      </c>
      <c r="H1193" s="63">
        <v>1</v>
      </c>
      <c r="I1193" t="s">
        <v>192</v>
      </c>
      <c r="J1193" t="s">
        <v>469</v>
      </c>
      <c r="K1193" t="s">
        <v>31</v>
      </c>
    </row>
    <row r="1194" spans="2:11" ht="14.5" x14ac:dyDescent="0.35">
      <c r="B1194">
        <v>2024</v>
      </c>
      <c r="C1194" t="s">
        <v>501</v>
      </c>
      <c r="D1194" t="s">
        <v>483</v>
      </c>
      <c r="E1194"/>
      <c r="F1194" t="s">
        <v>485</v>
      </c>
      <c r="G1194" s="44">
        <v>45291</v>
      </c>
      <c r="H1194" s="63">
        <v>1</v>
      </c>
      <c r="I1194" t="s">
        <v>192</v>
      </c>
      <c r="J1194" t="s">
        <v>469</v>
      </c>
      <c r="K1194" t="s">
        <v>31</v>
      </c>
    </row>
    <row r="1195" spans="2:11" ht="14.5" x14ac:dyDescent="0.35">
      <c r="B1195">
        <v>2024</v>
      </c>
      <c r="C1195" t="s">
        <v>501</v>
      </c>
      <c r="D1195" t="s">
        <v>483</v>
      </c>
      <c r="E1195"/>
      <c r="F1195" t="s">
        <v>482</v>
      </c>
      <c r="G1195" s="44">
        <v>45657</v>
      </c>
      <c r="H1195" s="63">
        <v>1</v>
      </c>
      <c r="I1195" t="s">
        <v>192</v>
      </c>
      <c r="J1195" t="s">
        <v>458</v>
      </c>
      <c r="K1195" t="s">
        <v>31</v>
      </c>
    </row>
    <row r="1196" spans="2:11" ht="14.5" x14ac:dyDescent="0.35">
      <c r="B1196">
        <v>2024</v>
      </c>
      <c r="C1196" t="s">
        <v>501</v>
      </c>
      <c r="D1196" t="s">
        <v>483</v>
      </c>
      <c r="E1196"/>
      <c r="F1196" t="s">
        <v>486</v>
      </c>
      <c r="G1196" s="44">
        <v>45291</v>
      </c>
      <c r="H1196" s="63">
        <v>1</v>
      </c>
      <c r="I1196" t="s">
        <v>192</v>
      </c>
      <c r="J1196" t="s">
        <v>469</v>
      </c>
      <c r="K1196" t="s">
        <v>31</v>
      </c>
    </row>
    <row r="1197" spans="2:11" ht="14.5" x14ac:dyDescent="0.35">
      <c r="B1197">
        <v>2024</v>
      </c>
      <c r="C1197" t="s">
        <v>501</v>
      </c>
      <c r="D1197" t="s">
        <v>460</v>
      </c>
      <c r="E1197"/>
      <c r="F1197" t="s">
        <v>489</v>
      </c>
      <c r="G1197" s="44">
        <v>45291</v>
      </c>
      <c r="H1197" s="63">
        <v>0</v>
      </c>
      <c r="I1197" t="s">
        <v>192</v>
      </c>
      <c r="J1197" t="s">
        <v>469</v>
      </c>
      <c r="K1197" t="s">
        <v>31</v>
      </c>
    </row>
    <row r="1198" spans="2:11" ht="14.5" x14ac:dyDescent="0.35">
      <c r="B1198">
        <v>2024</v>
      </c>
      <c r="C1198" t="s">
        <v>501</v>
      </c>
      <c r="D1198" t="s">
        <v>491</v>
      </c>
      <c r="E1198"/>
      <c r="F1198" t="s">
        <v>561</v>
      </c>
      <c r="G1198" s="44">
        <v>45291</v>
      </c>
      <c r="H1198" s="63">
        <v>0</v>
      </c>
      <c r="I1198" t="s">
        <v>192</v>
      </c>
      <c r="J1198" t="s">
        <v>469</v>
      </c>
      <c r="K1198" t="s">
        <v>31</v>
      </c>
    </row>
    <row r="1199" spans="2:11" ht="14.5" x14ac:dyDescent="0.35">
      <c r="B1199">
        <v>2024</v>
      </c>
      <c r="C1199" t="s">
        <v>501</v>
      </c>
      <c r="D1199" t="s">
        <v>492</v>
      </c>
      <c r="E1199"/>
      <c r="F1199" t="s">
        <v>562</v>
      </c>
      <c r="G1199" s="44">
        <v>45657</v>
      </c>
      <c r="H1199" s="63">
        <v>1</v>
      </c>
      <c r="I1199" t="s">
        <v>192</v>
      </c>
      <c r="J1199" t="s">
        <v>469</v>
      </c>
      <c r="K1199" t="s">
        <v>31</v>
      </c>
    </row>
    <row r="1200" spans="2:11" ht="14.5" x14ac:dyDescent="0.35">
      <c r="B1200">
        <v>2024</v>
      </c>
      <c r="C1200" t="s">
        <v>501</v>
      </c>
      <c r="D1200" t="s">
        <v>461</v>
      </c>
      <c r="E1200"/>
      <c r="F1200" t="s">
        <v>488</v>
      </c>
      <c r="G1200" s="44">
        <v>45657</v>
      </c>
      <c r="H1200" s="63">
        <v>2</v>
      </c>
      <c r="I1200" t="s">
        <v>192</v>
      </c>
      <c r="J1200" t="s">
        <v>469</v>
      </c>
      <c r="K1200" t="s">
        <v>31</v>
      </c>
    </row>
    <row r="1201" spans="2:11" ht="14.5" x14ac:dyDescent="0.35">
      <c r="B1201">
        <v>2024</v>
      </c>
      <c r="C1201" t="s">
        <v>501</v>
      </c>
      <c r="D1201" t="s">
        <v>461</v>
      </c>
      <c r="E1201"/>
      <c r="F1201" t="s">
        <v>487</v>
      </c>
      <c r="G1201" s="44">
        <v>45657</v>
      </c>
      <c r="H1201" s="63">
        <v>2</v>
      </c>
      <c r="I1201" t="s">
        <v>192</v>
      </c>
      <c r="J1201" t="s">
        <v>469</v>
      </c>
      <c r="K1201" t="s">
        <v>31</v>
      </c>
    </row>
    <row r="1202" spans="2:11" ht="14.5" x14ac:dyDescent="0.35">
      <c r="B1202">
        <v>2024</v>
      </c>
      <c r="C1202" t="s">
        <v>506</v>
      </c>
      <c r="D1202" t="s">
        <v>477</v>
      </c>
      <c r="E1202"/>
      <c r="F1202" t="s">
        <v>476</v>
      </c>
      <c r="G1202" s="44">
        <v>45657</v>
      </c>
      <c r="H1202" s="63">
        <v>0</v>
      </c>
      <c r="I1202" t="s">
        <v>36</v>
      </c>
      <c r="J1202" t="s">
        <v>480</v>
      </c>
      <c r="K1202" t="s">
        <v>31</v>
      </c>
    </row>
    <row r="1203" spans="2:11" ht="14.5" x14ac:dyDescent="0.35">
      <c r="B1203">
        <v>2024</v>
      </c>
      <c r="C1203" t="s">
        <v>506</v>
      </c>
      <c r="D1203" t="s">
        <v>477</v>
      </c>
      <c r="E1203"/>
      <c r="F1203" t="s">
        <v>563</v>
      </c>
      <c r="G1203" s="44">
        <v>45291</v>
      </c>
      <c r="H1203" s="63">
        <v>0</v>
      </c>
      <c r="I1203" t="s">
        <v>36</v>
      </c>
      <c r="J1203" t="s">
        <v>469</v>
      </c>
      <c r="K1203" t="s">
        <v>31</v>
      </c>
    </row>
    <row r="1204" spans="2:11" ht="14.5" x14ac:dyDescent="0.35">
      <c r="B1204">
        <v>2024</v>
      </c>
      <c r="C1204" t="s">
        <v>506</v>
      </c>
      <c r="D1204" t="s">
        <v>479</v>
      </c>
      <c r="E1204"/>
      <c r="F1204" t="s">
        <v>481</v>
      </c>
      <c r="G1204" s="44">
        <v>45657</v>
      </c>
      <c r="H1204" s="63">
        <v>0</v>
      </c>
      <c r="I1204" t="s">
        <v>36</v>
      </c>
      <c r="J1204" t="s">
        <v>469</v>
      </c>
      <c r="K1204" t="s">
        <v>31</v>
      </c>
    </row>
    <row r="1205" spans="2:11" ht="14.5" x14ac:dyDescent="0.35">
      <c r="B1205">
        <v>2024</v>
      </c>
      <c r="C1205" t="s">
        <v>506</v>
      </c>
      <c r="D1205" t="s">
        <v>479</v>
      </c>
      <c r="E1205"/>
      <c r="F1205" t="s">
        <v>478</v>
      </c>
      <c r="G1205" s="44">
        <v>45657</v>
      </c>
      <c r="H1205" s="63">
        <v>0</v>
      </c>
      <c r="I1205" t="s">
        <v>36</v>
      </c>
      <c r="J1205" t="s">
        <v>469</v>
      </c>
      <c r="K1205" t="s">
        <v>31</v>
      </c>
    </row>
    <row r="1206" spans="2:11" ht="14.5" x14ac:dyDescent="0.35">
      <c r="B1206">
        <v>2024</v>
      </c>
      <c r="C1206" t="s">
        <v>506</v>
      </c>
      <c r="D1206" t="s">
        <v>483</v>
      </c>
      <c r="E1206"/>
      <c r="F1206" t="s">
        <v>484</v>
      </c>
      <c r="G1206" s="44">
        <v>45291</v>
      </c>
      <c r="H1206" s="63">
        <v>0</v>
      </c>
      <c r="I1206" t="s">
        <v>36</v>
      </c>
      <c r="J1206" t="s">
        <v>458</v>
      </c>
      <c r="K1206" t="s">
        <v>31</v>
      </c>
    </row>
    <row r="1207" spans="2:11" ht="14.5" x14ac:dyDescent="0.35">
      <c r="B1207">
        <v>2024</v>
      </c>
      <c r="C1207" t="s">
        <v>506</v>
      </c>
      <c r="D1207" t="s">
        <v>483</v>
      </c>
      <c r="E1207"/>
      <c r="F1207" t="s">
        <v>485</v>
      </c>
      <c r="G1207" s="44">
        <v>45291</v>
      </c>
      <c r="H1207" s="63">
        <v>0</v>
      </c>
      <c r="I1207" t="s">
        <v>36</v>
      </c>
      <c r="J1207" t="s">
        <v>458</v>
      </c>
      <c r="K1207" t="s">
        <v>31</v>
      </c>
    </row>
    <row r="1208" spans="2:11" ht="14.5" x14ac:dyDescent="0.35">
      <c r="B1208">
        <v>2024</v>
      </c>
      <c r="C1208" t="s">
        <v>506</v>
      </c>
      <c r="D1208" t="s">
        <v>483</v>
      </c>
      <c r="E1208"/>
      <c r="F1208" t="s">
        <v>482</v>
      </c>
      <c r="G1208" s="44">
        <v>45657</v>
      </c>
      <c r="H1208" s="63">
        <v>1</v>
      </c>
      <c r="I1208" t="s">
        <v>36</v>
      </c>
      <c r="J1208" t="s">
        <v>458</v>
      </c>
      <c r="K1208" t="s">
        <v>31</v>
      </c>
    </row>
    <row r="1209" spans="2:11" ht="14.5" x14ac:dyDescent="0.35">
      <c r="B1209">
        <v>2024</v>
      </c>
      <c r="C1209" t="s">
        <v>506</v>
      </c>
      <c r="D1209" t="s">
        <v>483</v>
      </c>
      <c r="E1209"/>
      <c r="F1209" t="s">
        <v>486</v>
      </c>
      <c r="G1209" s="44">
        <v>45291</v>
      </c>
      <c r="H1209" s="63">
        <v>0</v>
      </c>
      <c r="I1209" t="s">
        <v>36</v>
      </c>
      <c r="J1209" t="s">
        <v>458</v>
      </c>
      <c r="K1209" t="s">
        <v>31</v>
      </c>
    </row>
    <row r="1210" spans="2:11" ht="14.5" x14ac:dyDescent="0.35">
      <c r="B1210">
        <v>2024</v>
      </c>
      <c r="C1210" t="s">
        <v>506</v>
      </c>
      <c r="D1210" t="s">
        <v>460</v>
      </c>
      <c r="E1210"/>
      <c r="F1210" t="s">
        <v>489</v>
      </c>
      <c r="G1210" s="44">
        <v>45291</v>
      </c>
      <c r="H1210" s="63">
        <v>0</v>
      </c>
      <c r="I1210" t="s">
        <v>36</v>
      </c>
      <c r="J1210" t="s">
        <v>458</v>
      </c>
      <c r="K1210" t="s">
        <v>31</v>
      </c>
    </row>
    <row r="1211" spans="2:11" ht="14.5" x14ac:dyDescent="0.35">
      <c r="B1211">
        <v>2024</v>
      </c>
      <c r="C1211" t="s">
        <v>506</v>
      </c>
      <c r="D1211" t="s">
        <v>491</v>
      </c>
      <c r="E1211"/>
      <c r="F1211" t="s">
        <v>561</v>
      </c>
      <c r="G1211" s="44">
        <v>45291</v>
      </c>
      <c r="H1211" s="63">
        <v>0</v>
      </c>
      <c r="I1211" t="s">
        <v>36</v>
      </c>
      <c r="J1211" t="s">
        <v>458</v>
      </c>
      <c r="K1211" t="s">
        <v>31</v>
      </c>
    </row>
    <row r="1212" spans="2:11" ht="14.5" x14ac:dyDescent="0.35">
      <c r="B1212">
        <v>2024</v>
      </c>
      <c r="C1212" t="s">
        <v>506</v>
      </c>
      <c r="D1212" t="s">
        <v>492</v>
      </c>
      <c r="E1212"/>
      <c r="F1212" t="s">
        <v>562</v>
      </c>
      <c r="G1212" s="44">
        <v>45657</v>
      </c>
      <c r="H1212" s="63">
        <v>0</v>
      </c>
      <c r="I1212" t="s">
        <v>36</v>
      </c>
      <c r="J1212" t="s">
        <v>469</v>
      </c>
      <c r="K1212" t="s">
        <v>31</v>
      </c>
    </row>
    <row r="1213" spans="2:11" ht="14.5" x14ac:dyDescent="0.35">
      <c r="B1213">
        <v>2024</v>
      </c>
      <c r="C1213" t="s">
        <v>506</v>
      </c>
      <c r="D1213" t="s">
        <v>461</v>
      </c>
      <c r="E1213"/>
      <c r="F1213" t="s">
        <v>488</v>
      </c>
      <c r="G1213" s="44">
        <v>45657</v>
      </c>
      <c r="H1213" s="63">
        <v>1</v>
      </c>
      <c r="I1213" t="s">
        <v>36</v>
      </c>
      <c r="J1213" t="s">
        <v>469</v>
      </c>
      <c r="K1213" t="s">
        <v>31</v>
      </c>
    </row>
    <row r="1214" spans="2:11" ht="14.5" x14ac:dyDescent="0.35">
      <c r="B1214">
        <v>2024</v>
      </c>
      <c r="C1214" t="s">
        <v>506</v>
      </c>
      <c r="D1214" t="s">
        <v>461</v>
      </c>
      <c r="E1214"/>
      <c r="F1214" t="s">
        <v>487</v>
      </c>
      <c r="G1214" s="44">
        <v>45657</v>
      </c>
      <c r="H1214" s="63">
        <v>1</v>
      </c>
      <c r="I1214" t="s">
        <v>36</v>
      </c>
      <c r="J1214" t="s">
        <v>469</v>
      </c>
      <c r="K1214" t="s">
        <v>31</v>
      </c>
    </row>
    <row r="1215" spans="2:11" ht="14.5" x14ac:dyDescent="0.35">
      <c r="B1215">
        <v>2024</v>
      </c>
      <c r="C1215" t="s">
        <v>507</v>
      </c>
      <c r="D1215" t="s">
        <v>477</v>
      </c>
      <c r="E1215"/>
      <c r="F1215" t="s">
        <v>476</v>
      </c>
      <c r="G1215" s="44">
        <v>45291</v>
      </c>
      <c r="H1215" s="63">
        <v>0</v>
      </c>
      <c r="I1215" t="s">
        <v>36</v>
      </c>
      <c r="J1215" t="s">
        <v>458</v>
      </c>
      <c r="K1215" t="s">
        <v>31</v>
      </c>
    </row>
    <row r="1216" spans="2:11" ht="14.5" x14ac:dyDescent="0.35">
      <c r="B1216">
        <v>2024</v>
      </c>
      <c r="C1216" t="s">
        <v>507</v>
      </c>
      <c r="D1216" t="s">
        <v>479</v>
      </c>
      <c r="E1216"/>
      <c r="F1216" t="s">
        <v>481</v>
      </c>
      <c r="G1216" s="44">
        <v>45291</v>
      </c>
      <c r="H1216" s="63">
        <v>0</v>
      </c>
      <c r="I1216" t="s">
        <v>36</v>
      </c>
      <c r="J1216" t="s">
        <v>458</v>
      </c>
      <c r="K1216" t="s">
        <v>31</v>
      </c>
    </row>
    <row r="1217" spans="2:11" ht="14.5" x14ac:dyDescent="0.35">
      <c r="B1217">
        <v>2024</v>
      </c>
      <c r="C1217" t="s">
        <v>507</v>
      </c>
      <c r="D1217" t="s">
        <v>479</v>
      </c>
      <c r="E1217"/>
      <c r="F1217" t="s">
        <v>478</v>
      </c>
      <c r="G1217" s="44">
        <v>45291</v>
      </c>
      <c r="H1217" s="63">
        <v>0</v>
      </c>
      <c r="I1217" t="s">
        <v>36</v>
      </c>
      <c r="J1217" t="s">
        <v>458</v>
      </c>
      <c r="K1217" t="s">
        <v>31</v>
      </c>
    </row>
    <row r="1218" spans="2:11" ht="14.5" x14ac:dyDescent="0.35">
      <c r="B1218">
        <v>2024</v>
      </c>
      <c r="C1218" t="s">
        <v>507</v>
      </c>
      <c r="D1218" t="s">
        <v>483</v>
      </c>
      <c r="E1218"/>
      <c r="F1218" t="s">
        <v>484</v>
      </c>
      <c r="G1218" s="44">
        <v>45291</v>
      </c>
      <c r="H1218" s="63">
        <v>0</v>
      </c>
      <c r="I1218" t="s">
        <v>36</v>
      </c>
      <c r="J1218" t="s">
        <v>458</v>
      </c>
      <c r="K1218" t="s">
        <v>31</v>
      </c>
    </row>
    <row r="1219" spans="2:11" ht="14.5" x14ac:dyDescent="0.35">
      <c r="B1219">
        <v>2024</v>
      </c>
      <c r="C1219" t="s">
        <v>507</v>
      </c>
      <c r="D1219" t="s">
        <v>483</v>
      </c>
      <c r="E1219"/>
      <c r="F1219" t="s">
        <v>485</v>
      </c>
      <c r="G1219" s="44">
        <v>45291</v>
      </c>
      <c r="H1219" s="63">
        <v>0</v>
      </c>
      <c r="I1219" t="s">
        <v>36</v>
      </c>
      <c r="J1219" t="s">
        <v>458</v>
      </c>
      <c r="K1219" t="s">
        <v>31</v>
      </c>
    </row>
    <row r="1220" spans="2:11" ht="14.5" x14ac:dyDescent="0.35">
      <c r="B1220">
        <v>2024</v>
      </c>
      <c r="C1220" t="s">
        <v>507</v>
      </c>
      <c r="D1220" t="s">
        <v>483</v>
      </c>
      <c r="E1220"/>
      <c r="F1220" t="s">
        <v>482</v>
      </c>
      <c r="G1220" s="44">
        <v>45291</v>
      </c>
      <c r="H1220" s="63">
        <v>0</v>
      </c>
      <c r="I1220" t="s">
        <v>36</v>
      </c>
      <c r="J1220" t="s">
        <v>469</v>
      </c>
      <c r="K1220" t="s">
        <v>31</v>
      </c>
    </row>
    <row r="1221" spans="2:11" ht="14.5" x14ac:dyDescent="0.35">
      <c r="B1221">
        <v>2024</v>
      </c>
      <c r="C1221" t="s">
        <v>507</v>
      </c>
      <c r="D1221" t="s">
        <v>483</v>
      </c>
      <c r="E1221"/>
      <c r="F1221" t="s">
        <v>486</v>
      </c>
      <c r="G1221" s="44">
        <v>45291</v>
      </c>
      <c r="H1221" s="63">
        <v>0</v>
      </c>
      <c r="I1221" t="s">
        <v>36</v>
      </c>
      <c r="J1221" t="s">
        <v>458</v>
      </c>
      <c r="K1221" t="s">
        <v>31</v>
      </c>
    </row>
    <row r="1222" spans="2:11" ht="14.5" x14ac:dyDescent="0.35">
      <c r="B1222">
        <v>2024</v>
      </c>
      <c r="C1222" t="s">
        <v>507</v>
      </c>
      <c r="D1222" t="s">
        <v>460</v>
      </c>
      <c r="E1222"/>
      <c r="F1222" t="s">
        <v>489</v>
      </c>
      <c r="G1222" s="44">
        <v>45291</v>
      </c>
      <c r="H1222" s="63">
        <v>0</v>
      </c>
      <c r="I1222" t="s">
        <v>36</v>
      </c>
      <c r="J1222" t="s">
        <v>458</v>
      </c>
      <c r="K1222" t="s">
        <v>31</v>
      </c>
    </row>
    <row r="1223" spans="2:11" ht="14.5" x14ac:dyDescent="0.35">
      <c r="B1223">
        <v>2024</v>
      </c>
      <c r="C1223" t="s">
        <v>507</v>
      </c>
      <c r="D1223" t="s">
        <v>491</v>
      </c>
      <c r="E1223"/>
      <c r="F1223" t="s">
        <v>561</v>
      </c>
      <c r="G1223" s="44">
        <v>45291</v>
      </c>
      <c r="H1223" s="63">
        <v>0</v>
      </c>
      <c r="I1223" t="s">
        <v>36</v>
      </c>
      <c r="J1223" t="s">
        <v>458</v>
      </c>
      <c r="K1223" t="s">
        <v>31</v>
      </c>
    </row>
    <row r="1224" spans="2:11" ht="14.5" x14ac:dyDescent="0.35">
      <c r="B1224">
        <v>2024</v>
      </c>
      <c r="C1224" t="s">
        <v>507</v>
      </c>
      <c r="D1224" t="s">
        <v>492</v>
      </c>
      <c r="E1224"/>
      <c r="F1224" t="s">
        <v>562</v>
      </c>
      <c r="G1224" s="44">
        <v>45291</v>
      </c>
      <c r="H1224" s="63">
        <v>0</v>
      </c>
      <c r="I1224" t="s">
        <v>36</v>
      </c>
      <c r="J1224" t="s">
        <v>458</v>
      </c>
      <c r="K1224" t="s">
        <v>31</v>
      </c>
    </row>
    <row r="1225" spans="2:11" ht="14.5" x14ac:dyDescent="0.35">
      <c r="B1225">
        <v>2024</v>
      </c>
      <c r="C1225" t="s">
        <v>507</v>
      </c>
      <c r="D1225" t="s">
        <v>461</v>
      </c>
      <c r="E1225"/>
      <c r="F1225" t="s">
        <v>488</v>
      </c>
      <c r="G1225" s="44">
        <v>45291</v>
      </c>
      <c r="H1225" s="63">
        <v>1</v>
      </c>
      <c r="I1225" t="s">
        <v>36</v>
      </c>
      <c r="J1225" t="s">
        <v>458</v>
      </c>
      <c r="K1225" t="s">
        <v>31</v>
      </c>
    </row>
    <row r="1226" spans="2:11" ht="14.5" x14ac:dyDescent="0.35">
      <c r="B1226">
        <v>2024</v>
      </c>
      <c r="C1226" t="s">
        <v>507</v>
      </c>
      <c r="D1226" t="s">
        <v>461</v>
      </c>
      <c r="E1226"/>
      <c r="F1226" t="s">
        <v>487</v>
      </c>
      <c r="G1226" s="44">
        <v>45291</v>
      </c>
      <c r="H1226" s="63">
        <v>1</v>
      </c>
      <c r="I1226" t="s">
        <v>36</v>
      </c>
      <c r="J1226" t="s">
        <v>458</v>
      </c>
      <c r="K1226" t="s">
        <v>31</v>
      </c>
    </row>
    <row r="1227" spans="2:11" ht="14.5" x14ac:dyDescent="0.35">
      <c r="B1227">
        <v>2024</v>
      </c>
      <c r="C1227" t="s">
        <v>528</v>
      </c>
      <c r="D1227" t="s">
        <v>477</v>
      </c>
      <c r="E1227"/>
      <c r="F1227"/>
      <c r="G1227" s="44">
        <v>45657</v>
      </c>
      <c r="H1227" s="63">
        <v>0</v>
      </c>
      <c r="I1227" t="s">
        <v>66</v>
      </c>
      <c r="J1227" t="s">
        <v>458</v>
      </c>
      <c r="K1227" t="s">
        <v>31</v>
      </c>
    </row>
    <row r="1228" spans="2:11" ht="14.5" x14ac:dyDescent="0.35">
      <c r="B1228">
        <v>2024</v>
      </c>
      <c r="C1228" t="s">
        <v>528</v>
      </c>
      <c r="D1228" t="s">
        <v>479</v>
      </c>
      <c r="E1228"/>
      <c r="F1228"/>
      <c r="G1228" s="44">
        <v>45657</v>
      </c>
      <c r="H1228" s="63">
        <v>1</v>
      </c>
      <c r="I1228" t="s">
        <v>66</v>
      </c>
      <c r="J1228" t="s">
        <v>458</v>
      </c>
      <c r="K1228" t="s">
        <v>720</v>
      </c>
    </row>
    <row r="1229" spans="2:11" ht="14.5" x14ac:dyDescent="0.35">
      <c r="B1229">
        <v>2024</v>
      </c>
      <c r="C1229" t="s">
        <v>528</v>
      </c>
      <c r="D1229" t="s">
        <v>483</v>
      </c>
      <c r="E1229"/>
      <c r="F1229"/>
      <c r="G1229" s="44">
        <v>45291</v>
      </c>
      <c r="H1229" s="63">
        <v>0</v>
      </c>
      <c r="I1229" t="s">
        <v>471</v>
      </c>
      <c r="J1229" t="s">
        <v>458</v>
      </c>
      <c r="K1229" t="s">
        <v>31</v>
      </c>
    </row>
    <row r="1230" spans="2:11" ht="14.5" x14ac:dyDescent="0.35">
      <c r="B1230">
        <v>2024</v>
      </c>
      <c r="C1230" t="s">
        <v>528</v>
      </c>
      <c r="D1230" t="s">
        <v>460</v>
      </c>
      <c r="E1230"/>
      <c r="F1230"/>
      <c r="G1230" s="44">
        <v>45291</v>
      </c>
      <c r="H1230" s="63">
        <v>0</v>
      </c>
      <c r="I1230" t="s">
        <v>471</v>
      </c>
      <c r="J1230" t="s">
        <v>458</v>
      </c>
      <c r="K1230" t="s">
        <v>493</v>
      </c>
    </row>
    <row r="1231" spans="2:11" ht="14.5" x14ac:dyDescent="0.35">
      <c r="B1231">
        <v>2024</v>
      </c>
      <c r="C1231" t="s">
        <v>528</v>
      </c>
      <c r="D1231" t="s">
        <v>491</v>
      </c>
      <c r="E1231"/>
      <c r="F1231"/>
      <c r="G1231" s="44">
        <v>45657</v>
      </c>
      <c r="H1231" s="63">
        <v>0</v>
      </c>
      <c r="I1231" t="s">
        <v>66</v>
      </c>
      <c r="J1231" t="s">
        <v>458</v>
      </c>
      <c r="K1231" t="s">
        <v>31</v>
      </c>
    </row>
    <row r="1232" spans="2:11" ht="14.5" x14ac:dyDescent="0.35">
      <c r="B1232">
        <v>2024</v>
      </c>
      <c r="C1232" t="s">
        <v>528</v>
      </c>
      <c r="D1232" t="s">
        <v>492</v>
      </c>
      <c r="E1232"/>
      <c r="F1232"/>
      <c r="G1232" s="44">
        <v>45657</v>
      </c>
      <c r="H1232" s="63">
        <v>0</v>
      </c>
      <c r="I1232" t="s">
        <v>66</v>
      </c>
      <c r="J1232" t="s">
        <v>469</v>
      </c>
      <c r="K1232" t="s">
        <v>31</v>
      </c>
    </row>
    <row r="1233" spans="2:11" ht="14.5" x14ac:dyDescent="0.35">
      <c r="B1233">
        <v>2024</v>
      </c>
      <c r="C1233" t="s">
        <v>528</v>
      </c>
      <c r="D1233" t="s">
        <v>461</v>
      </c>
      <c r="E1233"/>
      <c r="F1233"/>
      <c r="G1233" s="44">
        <v>45657</v>
      </c>
      <c r="H1233" s="63">
        <v>1</v>
      </c>
      <c r="I1233" t="s">
        <v>66</v>
      </c>
      <c r="J1233" t="s">
        <v>469</v>
      </c>
      <c r="K1233" t="s">
        <v>722</v>
      </c>
    </row>
    <row r="1234" spans="2:11" ht="14.5" x14ac:dyDescent="0.35">
      <c r="B1234">
        <v>2024</v>
      </c>
      <c r="C1234" t="s">
        <v>688</v>
      </c>
      <c r="D1234" t="s">
        <v>477</v>
      </c>
      <c r="E1234"/>
      <c r="F1234"/>
      <c r="G1234" s="44">
        <v>45587</v>
      </c>
      <c r="H1234" s="63">
        <v>4</v>
      </c>
      <c r="I1234" t="s">
        <v>301</v>
      </c>
      <c r="J1234" t="s">
        <v>458</v>
      </c>
      <c r="K1234" t="s">
        <v>31</v>
      </c>
    </row>
    <row r="1235" spans="2:11" ht="14.5" x14ac:dyDescent="0.35">
      <c r="B1235">
        <v>2024</v>
      </c>
      <c r="C1235" t="s">
        <v>688</v>
      </c>
      <c r="D1235" t="s">
        <v>479</v>
      </c>
      <c r="E1235"/>
      <c r="F1235"/>
      <c r="G1235" s="44">
        <v>45587</v>
      </c>
      <c r="H1235" s="63">
        <v>3</v>
      </c>
      <c r="I1235" t="s">
        <v>301</v>
      </c>
      <c r="J1235" t="s">
        <v>458</v>
      </c>
      <c r="K1235" t="s">
        <v>720</v>
      </c>
    </row>
    <row r="1236" spans="2:11" ht="14.5" x14ac:dyDescent="0.35">
      <c r="B1236">
        <v>2024</v>
      </c>
      <c r="C1236" t="s">
        <v>688</v>
      </c>
      <c r="D1236" t="s">
        <v>492</v>
      </c>
      <c r="E1236"/>
      <c r="F1236"/>
      <c r="G1236" s="44">
        <v>45587</v>
      </c>
      <c r="H1236" s="63">
        <v>4</v>
      </c>
      <c r="I1236" t="s">
        <v>301</v>
      </c>
      <c r="J1236" t="s">
        <v>458</v>
      </c>
      <c r="K1236" t="s">
        <v>31</v>
      </c>
    </row>
    <row r="1237" spans="2:11" ht="14.5" x14ac:dyDescent="0.35">
      <c r="B1237">
        <v>2024</v>
      </c>
      <c r="C1237" t="s">
        <v>688</v>
      </c>
      <c r="D1237" t="s">
        <v>461</v>
      </c>
      <c r="E1237"/>
      <c r="F1237"/>
      <c r="G1237" s="44">
        <v>45587</v>
      </c>
      <c r="H1237" s="63">
        <v>1</v>
      </c>
      <c r="I1237" t="s">
        <v>301</v>
      </c>
      <c r="J1237" t="s">
        <v>458</v>
      </c>
      <c r="K1237" t="s">
        <v>722</v>
      </c>
    </row>
    <row r="1238" spans="2:11" ht="14.5" x14ac:dyDescent="0.35">
      <c r="B1238">
        <v>2025</v>
      </c>
      <c r="C1238" t="s">
        <v>566</v>
      </c>
      <c r="D1238" t="s">
        <v>477</v>
      </c>
      <c r="E1238"/>
      <c r="F1238" t="s">
        <v>476</v>
      </c>
      <c r="G1238" s="44">
        <v>45930</v>
      </c>
      <c r="H1238" s="63">
        <v>1</v>
      </c>
      <c r="I1238" t="s">
        <v>36</v>
      </c>
      <c r="J1238" t="s">
        <v>480</v>
      </c>
      <c r="K1238" t="s">
        <v>31</v>
      </c>
    </row>
    <row r="1239" spans="2:11" ht="14.5" x14ac:dyDescent="0.35">
      <c r="B1239">
        <v>2025</v>
      </c>
      <c r="C1239" t="s">
        <v>566</v>
      </c>
      <c r="D1239" t="s">
        <v>477</v>
      </c>
      <c r="E1239"/>
      <c r="F1239" t="s">
        <v>563</v>
      </c>
      <c r="G1239" s="44">
        <v>45930</v>
      </c>
      <c r="H1239" s="63">
        <v>1</v>
      </c>
      <c r="I1239" t="s">
        <v>36</v>
      </c>
      <c r="J1239" t="s">
        <v>480</v>
      </c>
      <c r="K1239" t="s">
        <v>31</v>
      </c>
    </row>
    <row r="1240" spans="2:11" ht="14.5" x14ac:dyDescent="0.35">
      <c r="B1240">
        <v>2025</v>
      </c>
      <c r="C1240" t="s">
        <v>566</v>
      </c>
      <c r="D1240" t="s">
        <v>479</v>
      </c>
      <c r="E1240"/>
      <c r="F1240" t="s">
        <v>481</v>
      </c>
      <c r="G1240" s="44">
        <v>45930</v>
      </c>
      <c r="H1240" s="63">
        <v>1</v>
      </c>
      <c r="I1240" t="s">
        <v>36</v>
      </c>
      <c r="J1240" t="s">
        <v>480</v>
      </c>
      <c r="K1240" t="s">
        <v>31</v>
      </c>
    </row>
    <row r="1241" spans="2:11" ht="14.5" x14ac:dyDescent="0.35">
      <c r="B1241">
        <v>2025</v>
      </c>
      <c r="C1241" t="s">
        <v>566</v>
      </c>
      <c r="D1241" t="s">
        <v>479</v>
      </c>
      <c r="E1241"/>
      <c r="F1241" t="s">
        <v>478</v>
      </c>
      <c r="G1241" s="44">
        <v>45930</v>
      </c>
      <c r="H1241" s="63">
        <v>1</v>
      </c>
      <c r="I1241" t="s">
        <v>36</v>
      </c>
      <c r="J1241" t="s">
        <v>480</v>
      </c>
      <c r="K1241" t="s">
        <v>31</v>
      </c>
    </row>
    <row r="1242" spans="2:11" ht="14.5" x14ac:dyDescent="0.35">
      <c r="B1242">
        <v>2025</v>
      </c>
      <c r="C1242" t="s">
        <v>566</v>
      </c>
      <c r="D1242" t="s">
        <v>483</v>
      </c>
      <c r="E1242"/>
      <c r="F1242" t="s">
        <v>484</v>
      </c>
      <c r="G1242" s="44">
        <v>45930</v>
      </c>
      <c r="H1242" s="63">
        <v>1</v>
      </c>
      <c r="I1242" t="s">
        <v>36</v>
      </c>
      <c r="J1242" t="s">
        <v>480</v>
      </c>
      <c r="K1242" t="s">
        <v>31</v>
      </c>
    </row>
    <row r="1243" spans="2:11" ht="14.5" x14ac:dyDescent="0.35">
      <c r="B1243">
        <v>2025</v>
      </c>
      <c r="C1243" t="s">
        <v>566</v>
      </c>
      <c r="D1243" t="s">
        <v>483</v>
      </c>
      <c r="E1243"/>
      <c r="F1243" t="s">
        <v>485</v>
      </c>
      <c r="G1243" s="44">
        <v>45930</v>
      </c>
      <c r="H1243" s="63">
        <v>1</v>
      </c>
      <c r="I1243" t="s">
        <v>36</v>
      </c>
      <c r="J1243" t="s">
        <v>480</v>
      </c>
      <c r="K1243" t="s">
        <v>31</v>
      </c>
    </row>
    <row r="1244" spans="2:11" ht="14.5" x14ac:dyDescent="0.35">
      <c r="B1244">
        <v>2025</v>
      </c>
      <c r="C1244" t="s">
        <v>566</v>
      </c>
      <c r="D1244" t="s">
        <v>483</v>
      </c>
      <c r="E1244"/>
      <c r="F1244" t="s">
        <v>482</v>
      </c>
      <c r="G1244" s="44">
        <v>45930</v>
      </c>
      <c r="H1244" s="63">
        <v>1</v>
      </c>
      <c r="I1244" t="s">
        <v>36</v>
      </c>
      <c r="J1244" t="s">
        <v>480</v>
      </c>
      <c r="K1244" t="s">
        <v>31</v>
      </c>
    </row>
    <row r="1245" spans="2:11" ht="14.5" x14ac:dyDescent="0.35">
      <c r="B1245">
        <v>2025</v>
      </c>
      <c r="C1245" t="s">
        <v>566</v>
      </c>
      <c r="D1245" t="s">
        <v>483</v>
      </c>
      <c r="E1245"/>
      <c r="F1245" t="s">
        <v>486</v>
      </c>
      <c r="G1245" s="44">
        <v>45930</v>
      </c>
      <c r="H1245" s="63">
        <v>1</v>
      </c>
      <c r="I1245" t="s">
        <v>36</v>
      </c>
      <c r="J1245" t="s">
        <v>480</v>
      </c>
      <c r="K1245" t="s">
        <v>31</v>
      </c>
    </row>
    <row r="1246" spans="2:11" ht="14.5" x14ac:dyDescent="0.35">
      <c r="B1246">
        <v>2025</v>
      </c>
      <c r="C1246" t="s">
        <v>566</v>
      </c>
      <c r="D1246" t="s">
        <v>460</v>
      </c>
      <c r="E1246"/>
      <c r="F1246" t="s">
        <v>489</v>
      </c>
      <c r="G1246" s="44">
        <v>45930</v>
      </c>
      <c r="H1246" s="63">
        <v>1</v>
      </c>
      <c r="I1246" t="s">
        <v>36</v>
      </c>
      <c r="J1246" t="s">
        <v>480</v>
      </c>
      <c r="K1246" t="s">
        <v>31</v>
      </c>
    </row>
    <row r="1247" spans="2:11" ht="14.5" x14ac:dyDescent="0.35">
      <c r="B1247">
        <v>2025</v>
      </c>
      <c r="C1247" t="s">
        <v>566</v>
      </c>
      <c r="D1247" t="s">
        <v>491</v>
      </c>
      <c r="E1247"/>
      <c r="F1247" t="s">
        <v>561</v>
      </c>
      <c r="G1247" s="44">
        <v>45930</v>
      </c>
      <c r="H1247" s="63">
        <v>1</v>
      </c>
      <c r="I1247" t="s">
        <v>36</v>
      </c>
      <c r="J1247" t="s">
        <v>480</v>
      </c>
      <c r="K1247" t="s">
        <v>31</v>
      </c>
    </row>
    <row r="1248" spans="2:11" ht="14.5" x14ac:dyDescent="0.35">
      <c r="B1248">
        <v>2025</v>
      </c>
      <c r="C1248" t="s">
        <v>566</v>
      </c>
      <c r="D1248" t="s">
        <v>492</v>
      </c>
      <c r="E1248"/>
      <c r="F1248" t="s">
        <v>562</v>
      </c>
      <c r="G1248" s="44">
        <v>45930</v>
      </c>
      <c r="H1248" s="63">
        <v>1</v>
      </c>
      <c r="I1248" t="s">
        <v>36</v>
      </c>
      <c r="J1248" t="s">
        <v>480</v>
      </c>
      <c r="K1248" t="s">
        <v>31</v>
      </c>
    </row>
    <row r="1249" spans="2:11" ht="14.5" x14ac:dyDescent="0.35">
      <c r="B1249">
        <v>2025</v>
      </c>
      <c r="C1249" t="s">
        <v>566</v>
      </c>
      <c r="D1249" t="s">
        <v>461</v>
      </c>
      <c r="E1249"/>
      <c r="F1249" t="s">
        <v>488</v>
      </c>
      <c r="G1249" s="44">
        <v>45930</v>
      </c>
      <c r="H1249" s="63">
        <v>1</v>
      </c>
      <c r="I1249" t="s">
        <v>36</v>
      </c>
      <c r="J1249" t="s">
        <v>480</v>
      </c>
      <c r="K1249" t="s">
        <v>31</v>
      </c>
    </row>
    <row r="1250" spans="2:11" ht="14.5" x14ac:dyDescent="0.35">
      <c r="B1250">
        <v>2025</v>
      </c>
      <c r="C1250" t="s">
        <v>566</v>
      </c>
      <c r="D1250" t="s">
        <v>461</v>
      </c>
      <c r="E1250"/>
      <c r="F1250" t="s">
        <v>487</v>
      </c>
      <c r="G1250" s="44">
        <v>45930</v>
      </c>
      <c r="H1250" s="63">
        <v>1</v>
      </c>
      <c r="I1250" t="s">
        <v>36</v>
      </c>
      <c r="J1250" t="s">
        <v>480</v>
      </c>
      <c r="K1250" t="s">
        <v>31</v>
      </c>
    </row>
    <row r="1251" spans="2:11" ht="14.5" x14ac:dyDescent="0.35">
      <c r="B1251">
        <v>2025</v>
      </c>
      <c r="C1251" t="s">
        <v>565</v>
      </c>
      <c r="D1251" t="s">
        <v>789</v>
      </c>
      <c r="E1251"/>
      <c r="F1251" t="s">
        <v>476</v>
      </c>
      <c r="G1251" s="44">
        <v>46022</v>
      </c>
      <c r="H1251" s="63">
        <v>59095</v>
      </c>
      <c r="I1251"/>
      <c r="J1251" t="s">
        <v>480</v>
      </c>
      <c r="K1251" t="s">
        <v>31</v>
      </c>
    </row>
    <row r="1252" spans="2:11" ht="14.5" x14ac:dyDescent="0.35">
      <c r="B1252">
        <v>2025</v>
      </c>
      <c r="C1252" t="s">
        <v>565</v>
      </c>
      <c r="D1252" t="s">
        <v>789</v>
      </c>
      <c r="E1252"/>
      <c r="F1252" t="s">
        <v>563</v>
      </c>
      <c r="G1252" s="44">
        <v>46022</v>
      </c>
      <c r="H1252" s="63">
        <v>18921</v>
      </c>
      <c r="I1252"/>
      <c r="J1252" t="s">
        <v>480</v>
      </c>
      <c r="K1252" t="s">
        <v>31</v>
      </c>
    </row>
    <row r="1253" spans="2:11" ht="14.5" x14ac:dyDescent="0.35">
      <c r="B1253">
        <v>2025</v>
      </c>
      <c r="C1253" t="s">
        <v>565</v>
      </c>
      <c r="D1253" t="s">
        <v>479</v>
      </c>
      <c r="E1253"/>
      <c r="F1253" t="s">
        <v>481</v>
      </c>
      <c r="G1253" s="44">
        <v>46022</v>
      </c>
      <c r="H1253" s="63">
        <v>18904</v>
      </c>
      <c r="I1253"/>
      <c r="J1253" t="s">
        <v>480</v>
      </c>
      <c r="K1253" t="s">
        <v>31</v>
      </c>
    </row>
    <row r="1254" spans="2:11" ht="17.149999999999999" customHeight="1" x14ac:dyDescent="0.35">
      <c r="B1254" s="2">
        <v>2025</v>
      </c>
      <c r="C1254" s="147" t="s">
        <v>565</v>
      </c>
      <c r="D1254" s="147" t="s">
        <v>479</v>
      </c>
      <c r="F1254" s="147" t="s">
        <v>478</v>
      </c>
      <c r="G1254" s="148">
        <v>45657</v>
      </c>
      <c r="H1254" s="57">
        <v>85447</v>
      </c>
      <c r="I1254" s="149"/>
      <c r="J1254" s="149" t="s">
        <v>480</v>
      </c>
      <c r="K1254" s="147" t="s">
        <v>31</v>
      </c>
    </row>
    <row r="1255" spans="2:11" ht="17.149999999999999" customHeight="1" x14ac:dyDescent="0.35">
      <c r="B1255" s="2">
        <v>2025</v>
      </c>
      <c r="C1255" s="147" t="s">
        <v>565</v>
      </c>
      <c r="D1255" s="147" t="s">
        <v>483</v>
      </c>
      <c r="F1255" s="147" t="s">
        <v>484</v>
      </c>
      <c r="G1255" s="148">
        <v>46022</v>
      </c>
      <c r="H1255" s="57">
        <v>12703</v>
      </c>
      <c r="I1255" s="149"/>
      <c r="J1255" s="149" t="s">
        <v>480</v>
      </c>
      <c r="K1255" s="147" t="s">
        <v>31</v>
      </c>
    </row>
    <row r="1256" spans="2:11" ht="17.149999999999999" customHeight="1" x14ac:dyDescent="0.35">
      <c r="B1256" s="2">
        <v>2025</v>
      </c>
      <c r="C1256" s="147" t="s">
        <v>565</v>
      </c>
      <c r="D1256" s="147" t="s">
        <v>483</v>
      </c>
      <c r="F1256" s="147" t="s">
        <v>485</v>
      </c>
      <c r="G1256" s="148">
        <v>46022</v>
      </c>
      <c r="H1256" s="57">
        <v>10663</v>
      </c>
      <c r="I1256" s="149"/>
      <c r="J1256" s="149" t="s">
        <v>480</v>
      </c>
      <c r="K1256" s="147" t="s">
        <v>31</v>
      </c>
    </row>
    <row r="1257" spans="2:11" ht="17.149999999999999" customHeight="1" x14ac:dyDescent="0.35">
      <c r="B1257" s="2">
        <v>2025</v>
      </c>
      <c r="C1257" s="147" t="s">
        <v>565</v>
      </c>
      <c r="D1257" s="147" t="s">
        <v>483</v>
      </c>
      <c r="F1257" s="147" t="s">
        <v>482</v>
      </c>
      <c r="G1257" s="148">
        <v>46022</v>
      </c>
      <c r="H1257" s="57">
        <v>16577</v>
      </c>
      <c r="I1257" s="149"/>
      <c r="J1257" s="149" t="s">
        <v>480</v>
      </c>
      <c r="K1257" s="147" t="s">
        <v>31</v>
      </c>
    </row>
    <row r="1258" spans="2:11" ht="17.149999999999999" customHeight="1" x14ac:dyDescent="0.35">
      <c r="B1258" s="2">
        <v>2025</v>
      </c>
      <c r="C1258" s="147" t="s">
        <v>565</v>
      </c>
      <c r="D1258" s="147" t="s">
        <v>483</v>
      </c>
      <c r="F1258" s="147" t="s">
        <v>486</v>
      </c>
      <c r="G1258" s="148">
        <v>46022</v>
      </c>
      <c r="H1258" s="57">
        <v>8906</v>
      </c>
      <c r="I1258" s="149"/>
      <c r="J1258" s="149" t="s">
        <v>480</v>
      </c>
      <c r="K1258" s="147" t="s">
        <v>31</v>
      </c>
    </row>
    <row r="1259" spans="2:11" ht="17.149999999999999" customHeight="1" x14ac:dyDescent="0.35">
      <c r="B1259" s="2">
        <v>2025</v>
      </c>
      <c r="C1259" s="147" t="s">
        <v>565</v>
      </c>
      <c r="D1259" s="147" t="s">
        <v>460</v>
      </c>
      <c r="F1259" s="147" t="s">
        <v>489</v>
      </c>
      <c r="G1259" s="148">
        <v>44926</v>
      </c>
      <c r="H1259" s="57">
        <v>58296</v>
      </c>
      <c r="I1259" s="149"/>
      <c r="J1259" s="149" t="s">
        <v>480</v>
      </c>
      <c r="K1259" s="147" t="s">
        <v>31</v>
      </c>
    </row>
    <row r="1260" spans="2:11" ht="17.149999999999999" customHeight="1" x14ac:dyDescent="0.35">
      <c r="B1260" s="2">
        <v>2025</v>
      </c>
      <c r="C1260" s="147" t="s">
        <v>565</v>
      </c>
      <c r="D1260" s="147" t="s">
        <v>491</v>
      </c>
      <c r="F1260" s="147" t="s">
        <v>561</v>
      </c>
      <c r="G1260" s="148">
        <v>44926</v>
      </c>
      <c r="H1260" s="57">
        <v>4988</v>
      </c>
      <c r="I1260" s="149"/>
      <c r="J1260" s="149" t="s">
        <v>480</v>
      </c>
      <c r="K1260" s="147" t="s">
        <v>31</v>
      </c>
    </row>
    <row r="1261" spans="2:11" ht="17.149999999999999" customHeight="1" x14ac:dyDescent="0.35">
      <c r="B1261" s="2">
        <v>2025</v>
      </c>
      <c r="C1261" s="147" t="s">
        <v>565</v>
      </c>
      <c r="D1261" s="147" t="s">
        <v>492</v>
      </c>
      <c r="F1261" s="147" t="s">
        <v>562</v>
      </c>
      <c r="G1261" s="148">
        <v>45657</v>
      </c>
      <c r="H1261" s="57">
        <v>16672</v>
      </c>
      <c r="I1261" s="149"/>
      <c r="J1261" s="149" t="s">
        <v>480</v>
      </c>
      <c r="K1261" s="147" t="s">
        <v>31</v>
      </c>
    </row>
    <row r="1262" spans="2:11" ht="17.149999999999999" customHeight="1" x14ac:dyDescent="0.35">
      <c r="B1262" s="2">
        <v>2025</v>
      </c>
      <c r="C1262" s="147" t="s">
        <v>565</v>
      </c>
      <c r="D1262" s="147" t="s">
        <v>461</v>
      </c>
      <c r="F1262" s="147" t="s">
        <v>488</v>
      </c>
      <c r="G1262" s="148">
        <v>46022</v>
      </c>
      <c r="H1262" s="57">
        <v>44985</v>
      </c>
      <c r="I1262" s="149"/>
      <c r="J1262" s="149" t="s">
        <v>480</v>
      </c>
      <c r="K1262" s="147" t="s">
        <v>31</v>
      </c>
    </row>
    <row r="1263" spans="2:11" ht="17.149999999999999" customHeight="1" x14ac:dyDescent="0.35">
      <c r="B1263" s="2">
        <v>2025</v>
      </c>
      <c r="C1263" s="147" t="s">
        <v>565</v>
      </c>
      <c r="D1263" s="147" t="s">
        <v>461</v>
      </c>
      <c r="F1263" s="147" t="s">
        <v>487</v>
      </c>
      <c r="G1263" s="148">
        <v>46022</v>
      </c>
      <c r="H1263" s="57">
        <v>36525</v>
      </c>
      <c r="I1263" s="149"/>
      <c r="J1263" s="149" t="s">
        <v>480</v>
      </c>
      <c r="K1263" s="147" t="s">
        <v>31</v>
      </c>
    </row>
    <row r="1264" spans="2:11" ht="17.149999999999999" customHeight="1" x14ac:dyDescent="0.35">
      <c r="B1264" s="2">
        <v>2025</v>
      </c>
      <c r="C1264" s="147" t="s">
        <v>530</v>
      </c>
      <c r="D1264" s="147" t="s">
        <v>538</v>
      </c>
      <c r="F1264" s="147"/>
      <c r="G1264" s="148">
        <v>46022</v>
      </c>
      <c r="H1264" s="57">
        <v>1856453</v>
      </c>
      <c r="I1264" s="149" t="s">
        <v>48</v>
      </c>
      <c r="J1264" s="149" t="s">
        <v>480</v>
      </c>
      <c r="K1264" s="147" t="s">
        <v>31</v>
      </c>
    </row>
    <row r="1265" spans="2:11" ht="17.149999999999999" customHeight="1" x14ac:dyDescent="0.35">
      <c r="B1265" s="2">
        <v>2025</v>
      </c>
      <c r="C1265" s="147" t="s">
        <v>530</v>
      </c>
      <c r="D1265" s="147" t="s">
        <v>477</v>
      </c>
      <c r="F1265" s="147"/>
      <c r="G1265" s="148">
        <v>45657</v>
      </c>
      <c r="H1265" s="57">
        <v>1585441</v>
      </c>
      <c r="I1265" s="149" t="s">
        <v>48</v>
      </c>
      <c r="J1265" s="149" t="s">
        <v>458</v>
      </c>
      <c r="K1265" s="147" t="s">
        <v>31</v>
      </c>
    </row>
    <row r="1266" spans="2:11" ht="17.149999999999999" customHeight="1" x14ac:dyDescent="0.35">
      <c r="B1266" s="2">
        <v>2025</v>
      </c>
      <c r="C1266" s="147" t="s">
        <v>530</v>
      </c>
      <c r="D1266" s="147" t="s">
        <v>479</v>
      </c>
      <c r="F1266" s="147"/>
      <c r="G1266" s="148">
        <v>46022</v>
      </c>
      <c r="H1266" s="57">
        <v>10782616</v>
      </c>
      <c r="I1266" s="149" t="s">
        <v>48</v>
      </c>
      <c r="J1266" s="149" t="s">
        <v>469</v>
      </c>
      <c r="K1266" s="147" t="s">
        <v>720</v>
      </c>
    </row>
    <row r="1267" spans="2:11" ht="17.149999999999999" customHeight="1" x14ac:dyDescent="0.35">
      <c r="B1267" s="2">
        <v>2025</v>
      </c>
      <c r="C1267" s="147" t="s">
        <v>530</v>
      </c>
      <c r="D1267" s="147" t="s">
        <v>483</v>
      </c>
      <c r="F1267" s="147"/>
      <c r="G1267" s="148">
        <v>46022</v>
      </c>
      <c r="H1267" s="57">
        <v>3368390</v>
      </c>
      <c r="I1267" s="149" t="s">
        <v>48</v>
      </c>
      <c r="J1267" s="149" t="s">
        <v>458</v>
      </c>
      <c r="K1267" s="147" t="s">
        <v>31</v>
      </c>
    </row>
    <row r="1268" spans="2:11" ht="17.149999999999999" customHeight="1" x14ac:dyDescent="0.35">
      <c r="B1268" s="2">
        <v>2025</v>
      </c>
      <c r="C1268" s="147" t="s">
        <v>530</v>
      </c>
      <c r="D1268" s="147" t="s">
        <v>460</v>
      </c>
      <c r="E1268" s="2" t="s">
        <v>490</v>
      </c>
      <c r="F1268" s="147"/>
      <c r="G1268" s="148">
        <v>45657</v>
      </c>
      <c r="H1268" s="57">
        <v>6582075</v>
      </c>
      <c r="I1268" s="149" t="s">
        <v>48</v>
      </c>
      <c r="J1268" s="149" t="s">
        <v>458</v>
      </c>
      <c r="K1268" s="147" t="s">
        <v>31</v>
      </c>
    </row>
    <row r="1269" spans="2:11" ht="17.149999999999999" customHeight="1" x14ac:dyDescent="0.35">
      <c r="B1269" s="2">
        <v>2025</v>
      </c>
      <c r="C1269" s="147" t="s">
        <v>530</v>
      </c>
      <c r="D1269" s="147" t="s">
        <v>491</v>
      </c>
      <c r="F1269" s="147"/>
      <c r="G1269" s="148">
        <v>45657</v>
      </c>
      <c r="H1269" s="57">
        <v>3645547</v>
      </c>
      <c r="I1269" s="149" t="s">
        <v>48</v>
      </c>
      <c r="J1269" s="149" t="s">
        <v>458</v>
      </c>
      <c r="K1269" s="147" t="s">
        <v>31</v>
      </c>
    </row>
    <row r="1270" spans="2:11" ht="17.149999999999999" customHeight="1" x14ac:dyDescent="0.35">
      <c r="B1270" s="2">
        <v>2025</v>
      </c>
      <c r="C1270" s="147" t="s">
        <v>530</v>
      </c>
      <c r="D1270" s="147" t="s">
        <v>492</v>
      </c>
      <c r="F1270" s="147"/>
      <c r="G1270" s="148">
        <v>46022</v>
      </c>
      <c r="H1270" s="57">
        <v>3250179</v>
      </c>
      <c r="I1270" s="149" t="s">
        <v>48</v>
      </c>
      <c r="J1270" s="149" t="s">
        <v>469</v>
      </c>
      <c r="K1270" s="147" t="s">
        <v>31</v>
      </c>
    </row>
    <row r="1271" spans="2:11" ht="17.149999999999999" customHeight="1" x14ac:dyDescent="0.35">
      <c r="B1271" s="2">
        <v>2025</v>
      </c>
      <c r="C1271" s="147" t="s">
        <v>530</v>
      </c>
      <c r="D1271" s="147" t="s">
        <v>787</v>
      </c>
      <c r="F1271" s="147"/>
      <c r="G1271" s="148">
        <v>45930</v>
      </c>
      <c r="H1271" s="57">
        <v>10176152</v>
      </c>
      <c r="I1271" s="149" t="s">
        <v>48</v>
      </c>
      <c r="J1271" s="149" t="s">
        <v>469</v>
      </c>
      <c r="K1271" s="147" t="s">
        <v>788</v>
      </c>
    </row>
    <row r="1272" spans="2:11" ht="17.149999999999999" customHeight="1" x14ac:dyDescent="0.35">
      <c r="B1272" s="2">
        <v>2025</v>
      </c>
      <c r="C1272" s="147" t="s">
        <v>530</v>
      </c>
      <c r="D1272" s="147" t="s">
        <v>461</v>
      </c>
      <c r="F1272" s="147"/>
      <c r="G1272" s="148">
        <v>45930</v>
      </c>
      <c r="H1272" s="57">
        <v>7445876</v>
      </c>
      <c r="I1272" s="149" t="s">
        <v>48</v>
      </c>
      <c r="J1272" s="149" t="s">
        <v>469</v>
      </c>
      <c r="K1272" s="147" t="s">
        <v>722</v>
      </c>
    </row>
    <row r="1273" spans="2:11" ht="17.149999999999999" customHeight="1" x14ac:dyDescent="0.35">
      <c r="B1273" s="2">
        <v>2025</v>
      </c>
      <c r="C1273" s="147" t="s">
        <v>567</v>
      </c>
      <c r="D1273" s="147" t="s">
        <v>538</v>
      </c>
      <c r="F1273" s="147"/>
      <c r="G1273" s="148">
        <v>45930</v>
      </c>
      <c r="H1273" s="57">
        <v>1</v>
      </c>
      <c r="I1273" s="149" t="s">
        <v>66</v>
      </c>
      <c r="J1273" s="149" t="s">
        <v>480</v>
      </c>
      <c r="K1273" s="147" t="s">
        <v>31</v>
      </c>
    </row>
    <row r="1274" spans="2:11" ht="17.149999999999999" customHeight="1" x14ac:dyDescent="0.35">
      <c r="B1274" s="2">
        <v>2025</v>
      </c>
      <c r="C1274" s="147" t="s">
        <v>567</v>
      </c>
      <c r="D1274" s="147" t="s">
        <v>477</v>
      </c>
      <c r="F1274" s="147"/>
      <c r="G1274" s="148">
        <v>45930</v>
      </c>
      <c r="H1274" s="57">
        <v>1</v>
      </c>
      <c r="I1274" s="149" t="s">
        <v>66</v>
      </c>
      <c r="J1274" s="149" t="s">
        <v>480</v>
      </c>
      <c r="K1274" s="147" t="s">
        <v>31</v>
      </c>
    </row>
    <row r="1275" spans="2:11" ht="17.149999999999999" customHeight="1" x14ac:dyDescent="0.35">
      <c r="B1275" s="2">
        <v>2025</v>
      </c>
      <c r="C1275" s="147" t="s">
        <v>567</v>
      </c>
      <c r="D1275" s="147" t="s">
        <v>479</v>
      </c>
      <c r="F1275" s="147"/>
      <c r="G1275" s="148">
        <v>45930</v>
      </c>
      <c r="H1275" s="57">
        <v>1</v>
      </c>
      <c r="I1275" s="149" t="s">
        <v>66</v>
      </c>
      <c r="J1275" s="149" t="s">
        <v>480</v>
      </c>
      <c r="K1275" s="147" t="s">
        <v>720</v>
      </c>
    </row>
    <row r="1276" spans="2:11" ht="17.149999999999999" customHeight="1" x14ac:dyDescent="0.35">
      <c r="B1276" s="2">
        <v>2025</v>
      </c>
      <c r="C1276" s="147" t="s">
        <v>567</v>
      </c>
      <c r="D1276" s="147" t="s">
        <v>483</v>
      </c>
      <c r="F1276" s="147"/>
      <c r="G1276" s="148">
        <v>45930</v>
      </c>
      <c r="H1276" s="57">
        <v>1</v>
      </c>
      <c r="I1276" s="149" t="s">
        <v>66</v>
      </c>
      <c r="J1276" s="149" t="s">
        <v>480</v>
      </c>
      <c r="K1276" s="147" t="s">
        <v>31</v>
      </c>
    </row>
    <row r="1277" spans="2:11" ht="17.149999999999999" customHeight="1" x14ac:dyDescent="0.35">
      <c r="B1277" s="2">
        <v>2025</v>
      </c>
      <c r="C1277" s="147" t="s">
        <v>567</v>
      </c>
      <c r="D1277" s="147" t="s">
        <v>460</v>
      </c>
      <c r="F1277" s="147"/>
      <c r="G1277" s="148">
        <v>45930</v>
      </c>
      <c r="H1277" s="57">
        <v>1</v>
      </c>
      <c r="I1277" s="149" t="s">
        <v>66</v>
      </c>
      <c r="J1277" s="149" t="s">
        <v>480</v>
      </c>
      <c r="K1277" s="147" t="s">
        <v>493</v>
      </c>
    </row>
    <row r="1278" spans="2:11" ht="17.149999999999999" customHeight="1" x14ac:dyDescent="0.35">
      <c r="B1278" s="2">
        <v>2025</v>
      </c>
      <c r="C1278" s="147" t="s">
        <v>567</v>
      </c>
      <c r="D1278" s="147" t="s">
        <v>491</v>
      </c>
      <c r="F1278" s="147"/>
      <c r="G1278" s="148">
        <v>45930</v>
      </c>
      <c r="H1278" s="57">
        <v>1</v>
      </c>
      <c r="I1278" s="149" t="s">
        <v>66</v>
      </c>
      <c r="J1278" s="149" t="s">
        <v>480</v>
      </c>
      <c r="K1278" s="147" t="s">
        <v>31</v>
      </c>
    </row>
    <row r="1279" spans="2:11" ht="17.149999999999999" customHeight="1" x14ac:dyDescent="0.35">
      <c r="B1279" s="2">
        <v>2025</v>
      </c>
      <c r="C1279" s="147" t="s">
        <v>567</v>
      </c>
      <c r="D1279" s="147" t="s">
        <v>492</v>
      </c>
      <c r="F1279" s="147"/>
      <c r="G1279" s="148">
        <v>45930</v>
      </c>
      <c r="H1279" s="57">
        <v>1</v>
      </c>
      <c r="I1279" s="149" t="s">
        <v>66</v>
      </c>
      <c r="J1279" s="149" t="s">
        <v>480</v>
      </c>
      <c r="K1279" s="147" t="s">
        <v>31</v>
      </c>
    </row>
    <row r="1280" spans="2:11" ht="17.149999999999999" customHeight="1" x14ac:dyDescent="0.35">
      <c r="B1280" s="2">
        <v>2025</v>
      </c>
      <c r="C1280" s="147" t="s">
        <v>567</v>
      </c>
      <c r="D1280" s="147" t="s">
        <v>787</v>
      </c>
      <c r="F1280" s="147"/>
      <c r="G1280" s="148">
        <v>45930</v>
      </c>
      <c r="H1280" s="57">
        <v>1</v>
      </c>
      <c r="I1280" s="149" t="s">
        <v>66</v>
      </c>
      <c r="J1280" s="149" t="s">
        <v>480</v>
      </c>
      <c r="K1280" s="147" t="s">
        <v>788</v>
      </c>
    </row>
    <row r="1281" spans="2:11" ht="17.149999999999999" customHeight="1" x14ac:dyDescent="0.35">
      <c r="B1281" s="2">
        <v>2025</v>
      </c>
      <c r="C1281" s="147" t="s">
        <v>567</v>
      </c>
      <c r="D1281" s="147" t="s">
        <v>461</v>
      </c>
      <c r="F1281" s="147"/>
      <c r="G1281" s="148">
        <v>45930</v>
      </c>
      <c r="H1281" s="57">
        <v>1</v>
      </c>
      <c r="I1281" s="149" t="s">
        <v>66</v>
      </c>
      <c r="J1281" s="149" t="s">
        <v>480</v>
      </c>
      <c r="K1281" s="147" t="s">
        <v>722</v>
      </c>
    </row>
    <row r="1282" spans="2:11" ht="17.149999999999999" customHeight="1" x14ac:dyDescent="0.35">
      <c r="B1282" s="2">
        <v>2025</v>
      </c>
      <c r="C1282" s="147" t="s">
        <v>531</v>
      </c>
      <c r="D1282" s="147" t="s">
        <v>538</v>
      </c>
      <c r="F1282" s="147"/>
      <c r="G1282" s="148">
        <v>46022</v>
      </c>
      <c r="H1282" s="57">
        <v>234367</v>
      </c>
      <c r="I1282" s="149" t="s">
        <v>48</v>
      </c>
      <c r="J1282" s="149" t="s">
        <v>480</v>
      </c>
      <c r="K1282" s="147" t="s">
        <v>31</v>
      </c>
    </row>
    <row r="1283" spans="2:11" ht="17.149999999999999" customHeight="1" x14ac:dyDescent="0.35">
      <c r="B1283" s="2">
        <v>2025</v>
      </c>
      <c r="C1283" s="147" t="s">
        <v>531</v>
      </c>
      <c r="D1283" s="147" t="s">
        <v>477</v>
      </c>
      <c r="F1283" s="147"/>
      <c r="G1283" s="148">
        <v>45657</v>
      </c>
      <c r="H1283" s="57">
        <v>184683</v>
      </c>
      <c r="I1283" s="149" t="s">
        <v>48</v>
      </c>
      <c r="J1283" s="149" t="s">
        <v>480</v>
      </c>
      <c r="K1283" s="147" t="s">
        <v>31</v>
      </c>
    </row>
    <row r="1284" spans="2:11" ht="17.149999999999999" customHeight="1" x14ac:dyDescent="0.35">
      <c r="B1284" s="2">
        <v>2025</v>
      </c>
      <c r="C1284" s="147" t="s">
        <v>531</v>
      </c>
      <c r="D1284" s="147" t="s">
        <v>479</v>
      </c>
      <c r="F1284" s="147"/>
      <c r="G1284" s="148">
        <v>46022</v>
      </c>
      <c r="H1284" s="57">
        <v>1406582</v>
      </c>
      <c r="I1284" s="149" t="s">
        <v>48</v>
      </c>
      <c r="J1284" s="149" t="s">
        <v>469</v>
      </c>
      <c r="K1284" s="147" t="s">
        <v>31</v>
      </c>
    </row>
    <row r="1285" spans="2:11" ht="17.149999999999999" customHeight="1" x14ac:dyDescent="0.35">
      <c r="B1285" s="2">
        <v>2025</v>
      </c>
      <c r="C1285" s="147" t="s">
        <v>531</v>
      </c>
      <c r="D1285" s="147" t="s">
        <v>483</v>
      </c>
      <c r="F1285" s="147"/>
      <c r="G1285" s="148">
        <v>45657</v>
      </c>
      <c r="H1285" s="57">
        <v>672590</v>
      </c>
      <c r="I1285" s="149" t="s">
        <v>48</v>
      </c>
      <c r="J1285" s="149" t="s">
        <v>458</v>
      </c>
      <c r="K1285" s="147" t="s">
        <v>31</v>
      </c>
    </row>
    <row r="1286" spans="2:11" ht="17.149999999999999" customHeight="1" x14ac:dyDescent="0.35">
      <c r="B1286" s="2">
        <v>2025</v>
      </c>
      <c r="C1286" s="147" t="s">
        <v>531</v>
      </c>
      <c r="D1286" s="147" t="s">
        <v>460</v>
      </c>
      <c r="E1286" s="2" t="s">
        <v>490</v>
      </c>
      <c r="F1286" s="147"/>
      <c r="G1286" s="148">
        <v>45657</v>
      </c>
      <c r="H1286" s="57">
        <v>179898</v>
      </c>
      <c r="I1286" s="149" t="s">
        <v>48</v>
      </c>
      <c r="J1286" s="149" t="s">
        <v>458</v>
      </c>
      <c r="K1286" s="147" t="s">
        <v>31</v>
      </c>
    </row>
    <row r="1287" spans="2:11" ht="17.149999999999999" customHeight="1" x14ac:dyDescent="0.35">
      <c r="B1287" s="2">
        <v>2025</v>
      </c>
      <c r="C1287" s="147" t="s">
        <v>531</v>
      </c>
      <c r="D1287" s="147" t="s">
        <v>491</v>
      </c>
      <c r="F1287" s="147"/>
      <c r="G1287" s="148">
        <v>46022</v>
      </c>
      <c r="H1287" s="57">
        <v>83238</v>
      </c>
      <c r="I1287" s="149" t="s">
        <v>48</v>
      </c>
      <c r="J1287" s="149" t="s">
        <v>480</v>
      </c>
      <c r="K1287" s="147" t="s">
        <v>31</v>
      </c>
    </row>
    <row r="1288" spans="2:11" ht="17.149999999999999" customHeight="1" x14ac:dyDescent="0.35">
      <c r="B1288" s="2">
        <v>2025</v>
      </c>
      <c r="C1288" s="147" t="s">
        <v>531</v>
      </c>
      <c r="D1288" s="147" t="s">
        <v>492</v>
      </c>
      <c r="F1288" s="147"/>
      <c r="G1288" s="148">
        <v>46022</v>
      </c>
      <c r="H1288" s="57">
        <v>224533</v>
      </c>
      <c r="I1288" s="149" t="s">
        <v>48</v>
      </c>
      <c r="J1288" s="149" t="s">
        <v>469</v>
      </c>
      <c r="K1288" s="147" t="s">
        <v>31</v>
      </c>
    </row>
    <row r="1289" spans="2:11" ht="17.149999999999999" customHeight="1" x14ac:dyDescent="0.35">
      <c r="B1289" s="2">
        <v>2025</v>
      </c>
      <c r="C1289" s="147" t="s">
        <v>531</v>
      </c>
      <c r="D1289" s="147" t="s">
        <v>461</v>
      </c>
      <c r="F1289" s="147"/>
      <c r="G1289" s="148">
        <v>45657</v>
      </c>
      <c r="H1289" s="57">
        <v>2944941</v>
      </c>
      <c r="I1289" s="149" t="s">
        <v>48</v>
      </c>
      <c r="J1289" s="149" t="s">
        <v>469</v>
      </c>
      <c r="K1289" s="147" t="s">
        <v>31</v>
      </c>
    </row>
    <row r="1290" spans="2:11" ht="17.149999999999999" customHeight="1" x14ac:dyDescent="0.35">
      <c r="B1290" s="2">
        <v>2025</v>
      </c>
      <c r="C1290" s="147" t="s">
        <v>547</v>
      </c>
      <c r="D1290" s="147" t="s">
        <v>349</v>
      </c>
      <c r="F1290" s="147"/>
      <c r="G1290" s="148">
        <v>46022</v>
      </c>
      <c r="H1290" s="57">
        <v>9</v>
      </c>
      <c r="I1290" s="149" t="s">
        <v>361</v>
      </c>
      <c r="J1290" s="149" t="s">
        <v>458</v>
      </c>
      <c r="K1290" s="147" t="s">
        <v>548</v>
      </c>
    </row>
    <row r="1291" spans="2:11" ht="17.149999999999999" customHeight="1" x14ac:dyDescent="0.35">
      <c r="B1291" s="2">
        <v>2025</v>
      </c>
      <c r="C1291" s="147" t="s">
        <v>544</v>
      </c>
      <c r="D1291" s="147" t="s">
        <v>349</v>
      </c>
      <c r="F1291" s="147"/>
      <c r="G1291" s="148">
        <v>46022</v>
      </c>
      <c r="H1291" s="57">
        <v>366</v>
      </c>
      <c r="I1291" s="149" t="s">
        <v>361</v>
      </c>
      <c r="J1291" s="149" t="s">
        <v>469</v>
      </c>
      <c r="K1291" s="147" t="s">
        <v>31</v>
      </c>
    </row>
    <row r="1292" spans="2:11" ht="17.149999999999999" customHeight="1" x14ac:dyDescent="0.35">
      <c r="B1292" s="2">
        <v>2025</v>
      </c>
      <c r="C1292" s="147" t="s">
        <v>545</v>
      </c>
      <c r="D1292" s="147" t="s">
        <v>349</v>
      </c>
      <c r="F1292" s="147"/>
      <c r="G1292" s="148">
        <v>46022</v>
      </c>
      <c r="H1292" s="57">
        <v>1987</v>
      </c>
      <c r="I1292" s="149" t="s">
        <v>48</v>
      </c>
      <c r="J1292" s="149" t="s">
        <v>469</v>
      </c>
      <c r="K1292" s="147" t="s">
        <v>31</v>
      </c>
    </row>
    <row r="1293" spans="2:11" ht="17.149999999999999" customHeight="1" x14ac:dyDescent="0.35">
      <c r="B1293" s="2">
        <v>2025</v>
      </c>
      <c r="C1293" s="147" t="s">
        <v>509</v>
      </c>
      <c r="D1293" s="147" t="s">
        <v>477</v>
      </c>
      <c r="F1293" s="147" t="s">
        <v>476</v>
      </c>
      <c r="G1293" s="148">
        <v>45291</v>
      </c>
      <c r="H1293" s="57">
        <v>0</v>
      </c>
      <c r="I1293" s="149" t="s">
        <v>36</v>
      </c>
      <c r="J1293" s="149" t="s">
        <v>480</v>
      </c>
      <c r="K1293" s="147" t="s">
        <v>31</v>
      </c>
    </row>
    <row r="1294" spans="2:11" ht="17.149999999999999" customHeight="1" x14ac:dyDescent="0.35">
      <c r="B1294" s="2">
        <v>2025</v>
      </c>
      <c r="C1294" s="147" t="s">
        <v>509</v>
      </c>
      <c r="D1294" s="147" t="s">
        <v>477</v>
      </c>
      <c r="F1294" s="147" t="s">
        <v>563</v>
      </c>
      <c r="G1294" s="148">
        <v>45291</v>
      </c>
      <c r="H1294" s="57">
        <v>0</v>
      </c>
      <c r="I1294" s="149" t="s">
        <v>36</v>
      </c>
      <c r="J1294" s="149" t="s">
        <v>480</v>
      </c>
      <c r="K1294" s="147" t="s">
        <v>31</v>
      </c>
    </row>
    <row r="1295" spans="2:11" ht="17.149999999999999" customHeight="1" x14ac:dyDescent="0.35">
      <c r="B1295" s="2">
        <v>2025</v>
      </c>
      <c r="C1295" s="147" t="s">
        <v>509</v>
      </c>
      <c r="D1295" s="147" t="s">
        <v>479</v>
      </c>
      <c r="F1295" s="147" t="s">
        <v>481</v>
      </c>
      <c r="G1295" s="148">
        <v>45291</v>
      </c>
      <c r="H1295" s="57">
        <v>0</v>
      </c>
      <c r="I1295" s="149" t="s">
        <v>36</v>
      </c>
      <c r="J1295" s="149" t="s">
        <v>480</v>
      </c>
      <c r="K1295" s="147" t="s">
        <v>31</v>
      </c>
    </row>
    <row r="1296" spans="2:11" ht="17.149999999999999" customHeight="1" x14ac:dyDescent="0.35">
      <c r="B1296" s="2">
        <v>2025</v>
      </c>
      <c r="C1296" s="147" t="s">
        <v>509</v>
      </c>
      <c r="D1296" s="147" t="s">
        <v>479</v>
      </c>
      <c r="F1296" s="147" t="s">
        <v>478</v>
      </c>
      <c r="G1296" s="148">
        <v>45291</v>
      </c>
      <c r="H1296" s="57">
        <v>0</v>
      </c>
      <c r="I1296" s="149" t="s">
        <v>36</v>
      </c>
      <c r="J1296" s="149" t="s">
        <v>480</v>
      </c>
      <c r="K1296" s="147" t="s">
        <v>31</v>
      </c>
    </row>
    <row r="1297" spans="2:11" ht="17.149999999999999" customHeight="1" x14ac:dyDescent="0.35">
      <c r="B1297" s="2">
        <v>2025</v>
      </c>
      <c r="C1297" s="147" t="s">
        <v>509</v>
      </c>
      <c r="D1297" s="147" t="s">
        <v>483</v>
      </c>
      <c r="F1297" s="147" t="s">
        <v>484</v>
      </c>
      <c r="G1297" s="148">
        <v>45291</v>
      </c>
      <c r="H1297" s="57">
        <v>0</v>
      </c>
      <c r="I1297" s="149" t="s">
        <v>36</v>
      </c>
      <c r="J1297" s="149" t="s">
        <v>480</v>
      </c>
      <c r="K1297" s="147" t="s">
        <v>31</v>
      </c>
    </row>
    <row r="1298" spans="2:11" ht="17.149999999999999" customHeight="1" x14ac:dyDescent="0.35">
      <c r="B1298" s="2">
        <v>2025</v>
      </c>
      <c r="C1298" s="147" t="s">
        <v>509</v>
      </c>
      <c r="D1298" s="147" t="s">
        <v>483</v>
      </c>
      <c r="F1298" s="147" t="s">
        <v>485</v>
      </c>
      <c r="G1298" s="148">
        <v>45291</v>
      </c>
      <c r="H1298" s="57">
        <v>0</v>
      </c>
      <c r="I1298" s="149" t="s">
        <v>36</v>
      </c>
      <c r="J1298" s="149" t="s">
        <v>480</v>
      </c>
      <c r="K1298" s="147" t="s">
        <v>31</v>
      </c>
    </row>
    <row r="1299" spans="2:11" ht="17.149999999999999" customHeight="1" x14ac:dyDescent="0.35">
      <c r="B1299" s="2">
        <v>2025</v>
      </c>
      <c r="C1299" s="147" t="s">
        <v>509</v>
      </c>
      <c r="D1299" s="147" t="s">
        <v>483</v>
      </c>
      <c r="F1299" s="147" t="s">
        <v>482</v>
      </c>
      <c r="G1299" s="148">
        <v>45291</v>
      </c>
      <c r="H1299" s="57">
        <v>0</v>
      </c>
      <c r="I1299" s="149" t="s">
        <v>36</v>
      </c>
      <c r="J1299" s="149" t="s">
        <v>480</v>
      </c>
      <c r="K1299" s="147" t="s">
        <v>31</v>
      </c>
    </row>
    <row r="1300" spans="2:11" ht="17.149999999999999" customHeight="1" x14ac:dyDescent="0.35">
      <c r="B1300" s="2">
        <v>2025</v>
      </c>
      <c r="C1300" s="147" t="s">
        <v>509</v>
      </c>
      <c r="D1300" s="147" t="s">
        <v>483</v>
      </c>
      <c r="F1300" s="147" t="s">
        <v>486</v>
      </c>
      <c r="G1300" s="148">
        <v>45291</v>
      </c>
      <c r="H1300" s="57">
        <v>0</v>
      </c>
      <c r="I1300" s="149" t="s">
        <v>36</v>
      </c>
      <c r="J1300" s="149" t="s">
        <v>480</v>
      </c>
      <c r="K1300" s="147" t="s">
        <v>31</v>
      </c>
    </row>
    <row r="1301" spans="2:11" ht="17.149999999999999" customHeight="1" x14ac:dyDescent="0.35">
      <c r="B1301" s="2">
        <v>2025</v>
      </c>
      <c r="C1301" s="147" t="s">
        <v>509</v>
      </c>
      <c r="D1301" s="147" t="s">
        <v>460</v>
      </c>
      <c r="F1301" s="147" t="s">
        <v>489</v>
      </c>
      <c r="G1301" s="148">
        <v>45291</v>
      </c>
      <c r="H1301" s="57">
        <v>0</v>
      </c>
      <c r="I1301" s="149" t="s">
        <v>36</v>
      </c>
      <c r="J1301" s="149" t="s">
        <v>480</v>
      </c>
      <c r="K1301" s="147" t="s">
        <v>31</v>
      </c>
    </row>
    <row r="1302" spans="2:11" ht="17.149999999999999" customHeight="1" x14ac:dyDescent="0.35">
      <c r="B1302" s="2">
        <v>2025</v>
      </c>
      <c r="C1302" s="147" t="s">
        <v>509</v>
      </c>
      <c r="D1302" s="147" t="s">
        <v>491</v>
      </c>
      <c r="F1302" s="147" t="s">
        <v>561</v>
      </c>
      <c r="G1302" s="148">
        <v>45291</v>
      </c>
      <c r="H1302" s="57">
        <v>0</v>
      </c>
      <c r="I1302" s="149" t="s">
        <v>36</v>
      </c>
      <c r="J1302" s="149" t="s">
        <v>480</v>
      </c>
      <c r="K1302" s="147" t="s">
        <v>31</v>
      </c>
    </row>
    <row r="1303" spans="2:11" ht="17.149999999999999" customHeight="1" x14ac:dyDescent="0.35">
      <c r="B1303" s="2">
        <v>2025</v>
      </c>
      <c r="C1303" s="147" t="s">
        <v>509</v>
      </c>
      <c r="D1303" s="147" t="s">
        <v>492</v>
      </c>
      <c r="F1303" s="147" t="s">
        <v>562</v>
      </c>
      <c r="G1303" s="148">
        <v>45291</v>
      </c>
      <c r="H1303" s="57">
        <v>0</v>
      </c>
      <c r="I1303" s="149" t="s">
        <v>36</v>
      </c>
      <c r="J1303" s="149" t="s">
        <v>480</v>
      </c>
      <c r="K1303" s="147" t="s">
        <v>31</v>
      </c>
    </row>
    <row r="1304" spans="2:11" ht="17.149999999999999" customHeight="1" x14ac:dyDescent="0.35">
      <c r="B1304" s="2">
        <v>2025</v>
      </c>
      <c r="C1304" s="147" t="s">
        <v>509</v>
      </c>
      <c r="D1304" s="147" t="s">
        <v>461</v>
      </c>
      <c r="F1304" s="147" t="s">
        <v>488</v>
      </c>
      <c r="G1304" s="148">
        <v>45291</v>
      </c>
      <c r="H1304" s="57">
        <v>0</v>
      </c>
      <c r="I1304" s="149" t="s">
        <v>36</v>
      </c>
      <c r="J1304" s="149" t="s">
        <v>480</v>
      </c>
      <c r="K1304" s="147" t="s">
        <v>31</v>
      </c>
    </row>
    <row r="1305" spans="2:11" ht="17.149999999999999" customHeight="1" x14ac:dyDescent="0.35">
      <c r="B1305" s="2">
        <v>2025</v>
      </c>
      <c r="C1305" s="147" t="s">
        <v>509</v>
      </c>
      <c r="D1305" s="147" t="s">
        <v>461</v>
      </c>
      <c r="F1305" s="147" t="s">
        <v>487</v>
      </c>
      <c r="G1305" s="148">
        <v>45291</v>
      </c>
      <c r="H1305" s="57">
        <v>0</v>
      </c>
      <c r="I1305" s="149" t="s">
        <v>36</v>
      </c>
      <c r="J1305" s="149" t="s">
        <v>480</v>
      </c>
      <c r="K1305" s="147" t="s">
        <v>31</v>
      </c>
    </row>
    <row r="1306" spans="2:11" ht="17.149999999999999" customHeight="1" x14ac:dyDescent="0.35">
      <c r="B1306" s="2">
        <v>2025</v>
      </c>
      <c r="C1306" s="147" t="s">
        <v>510</v>
      </c>
      <c r="D1306" s="147" t="s">
        <v>477</v>
      </c>
      <c r="F1306" s="147" t="s">
        <v>476</v>
      </c>
      <c r="G1306" s="148">
        <v>45291</v>
      </c>
      <c r="H1306" s="57">
        <v>0</v>
      </c>
      <c r="I1306" s="149" t="s">
        <v>36</v>
      </c>
      <c r="J1306" s="149" t="s">
        <v>480</v>
      </c>
      <c r="K1306" s="147" t="s">
        <v>31</v>
      </c>
    </row>
    <row r="1307" spans="2:11" ht="17.149999999999999" customHeight="1" x14ac:dyDescent="0.35">
      <c r="B1307" s="2">
        <v>2025</v>
      </c>
      <c r="C1307" s="147" t="s">
        <v>510</v>
      </c>
      <c r="D1307" s="147" t="s">
        <v>477</v>
      </c>
      <c r="F1307" s="147" t="s">
        <v>563</v>
      </c>
      <c r="G1307" s="148">
        <v>45291</v>
      </c>
      <c r="H1307" s="57">
        <v>0</v>
      </c>
      <c r="I1307" s="149" t="s">
        <v>36</v>
      </c>
      <c r="J1307" s="149" t="s">
        <v>480</v>
      </c>
      <c r="K1307" s="147" t="s">
        <v>31</v>
      </c>
    </row>
    <row r="1308" spans="2:11" ht="17.149999999999999" customHeight="1" x14ac:dyDescent="0.35">
      <c r="B1308" s="2">
        <v>2025</v>
      </c>
      <c r="C1308" s="147" t="s">
        <v>510</v>
      </c>
      <c r="D1308" s="147" t="s">
        <v>479</v>
      </c>
      <c r="F1308" s="147" t="s">
        <v>481</v>
      </c>
      <c r="G1308" s="148">
        <v>45291</v>
      </c>
      <c r="H1308" s="57">
        <v>0</v>
      </c>
      <c r="I1308" s="149" t="s">
        <v>36</v>
      </c>
      <c r="J1308" s="149" t="s">
        <v>480</v>
      </c>
      <c r="K1308" s="147" t="s">
        <v>31</v>
      </c>
    </row>
    <row r="1309" spans="2:11" ht="17.149999999999999" customHeight="1" x14ac:dyDescent="0.35">
      <c r="B1309" s="2">
        <v>2025</v>
      </c>
      <c r="C1309" s="147" t="s">
        <v>510</v>
      </c>
      <c r="D1309" s="147" t="s">
        <v>479</v>
      </c>
      <c r="F1309" s="147" t="s">
        <v>478</v>
      </c>
      <c r="G1309" s="148">
        <v>45291</v>
      </c>
      <c r="H1309" s="57">
        <v>0</v>
      </c>
      <c r="I1309" s="149" t="s">
        <v>36</v>
      </c>
      <c r="J1309" s="149" t="s">
        <v>480</v>
      </c>
      <c r="K1309" s="147" t="s">
        <v>31</v>
      </c>
    </row>
    <row r="1310" spans="2:11" ht="17.149999999999999" customHeight="1" x14ac:dyDescent="0.35">
      <c r="B1310" s="2">
        <v>2025</v>
      </c>
      <c r="C1310" s="147" t="s">
        <v>510</v>
      </c>
      <c r="D1310" s="147" t="s">
        <v>483</v>
      </c>
      <c r="F1310" s="147" t="s">
        <v>484</v>
      </c>
      <c r="G1310" s="148">
        <v>45291</v>
      </c>
      <c r="H1310" s="57">
        <v>0</v>
      </c>
      <c r="I1310" s="149" t="s">
        <v>36</v>
      </c>
      <c r="J1310" s="149" t="s">
        <v>480</v>
      </c>
      <c r="K1310" s="147" t="s">
        <v>31</v>
      </c>
    </row>
    <row r="1311" spans="2:11" ht="17.149999999999999" customHeight="1" x14ac:dyDescent="0.35">
      <c r="B1311" s="2">
        <v>2025</v>
      </c>
      <c r="C1311" s="147" t="s">
        <v>510</v>
      </c>
      <c r="D1311" s="147" t="s">
        <v>483</v>
      </c>
      <c r="F1311" s="147" t="s">
        <v>485</v>
      </c>
      <c r="G1311" s="148">
        <v>45291</v>
      </c>
      <c r="H1311" s="57">
        <v>0</v>
      </c>
      <c r="I1311" s="149" t="s">
        <v>36</v>
      </c>
      <c r="J1311" s="149" t="s">
        <v>480</v>
      </c>
      <c r="K1311" s="147" t="s">
        <v>31</v>
      </c>
    </row>
    <row r="1312" spans="2:11" ht="17.149999999999999" customHeight="1" x14ac:dyDescent="0.35">
      <c r="B1312" s="2">
        <v>2025</v>
      </c>
      <c r="C1312" s="147" t="s">
        <v>510</v>
      </c>
      <c r="D1312" s="147" t="s">
        <v>483</v>
      </c>
      <c r="F1312" s="147" t="s">
        <v>482</v>
      </c>
      <c r="G1312" s="148">
        <v>45291</v>
      </c>
      <c r="H1312" s="57">
        <v>0</v>
      </c>
      <c r="I1312" s="149" t="s">
        <v>36</v>
      </c>
      <c r="J1312" s="149" t="s">
        <v>480</v>
      </c>
      <c r="K1312" s="147" t="s">
        <v>31</v>
      </c>
    </row>
    <row r="1313" spans="2:11" ht="17.149999999999999" customHeight="1" x14ac:dyDescent="0.35">
      <c r="B1313" s="2">
        <v>2025</v>
      </c>
      <c r="C1313" s="147" t="s">
        <v>510</v>
      </c>
      <c r="D1313" s="147" t="s">
        <v>483</v>
      </c>
      <c r="F1313" s="147" t="s">
        <v>486</v>
      </c>
      <c r="G1313" s="148">
        <v>45291</v>
      </c>
      <c r="H1313" s="57">
        <v>0</v>
      </c>
      <c r="I1313" s="149" t="s">
        <v>36</v>
      </c>
      <c r="J1313" s="149" t="s">
        <v>480</v>
      </c>
      <c r="K1313" s="147" t="s">
        <v>31</v>
      </c>
    </row>
    <row r="1314" spans="2:11" ht="17.149999999999999" customHeight="1" x14ac:dyDescent="0.35">
      <c r="B1314" s="2">
        <v>2025</v>
      </c>
      <c r="C1314" s="147" t="s">
        <v>510</v>
      </c>
      <c r="D1314" s="147" t="s">
        <v>460</v>
      </c>
      <c r="F1314" s="147" t="s">
        <v>489</v>
      </c>
      <c r="G1314" s="148">
        <v>45291</v>
      </c>
      <c r="H1314" s="57">
        <v>0</v>
      </c>
      <c r="I1314" s="149" t="s">
        <v>36</v>
      </c>
      <c r="J1314" s="149" t="s">
        <v>480</v>
      </c>
      <c r="K1314" s="147" t="s">
        <v>31</v>
      </c>
    </row>
    <row r="1315" spans="2:11" ht="17.149999999999999" customHeight="1" x14ac:dyDescent="0.35">
      <c r="B1315" s="2">
        <v>2025</v>
      </c>
      <c r="C1315" s="147" t="s">
        <v>510</v>
      </c>
      <c r="D1315" s="147" t="s">
        <v>491</v>
      </c>
      <c r="F1315" s="147" t="s">
        <v>561</v>
      </c>
      <c r="G1315" s="148">
        <v>45291</v>
      </c>
      <c r="H1315" s="57">
        <v>0</v>
      </c>
      <c r="I1315" s="149" t="s">
        <v>36</v>
      </c>
      <c r="J1315" s="149" t="s">
        <v>480</v>
      </c>
      <c r="K1315" s="147" t="s">
        <v>31</v>
      </c>
    </row>
    <row r="1316" spans="2:11" ht="17.149999999999999" customHeight="1" x14ac:dyDescent="0.35">
      <c r="B1316" s="2">
        <v>2025</v>
      </c>
      <c r="C1316" s="147" t="s">
        <v>510</v>
      </c>
      <c r="D1316" s="147" t="s">
        <v>492</v>
      </c>
      <c r="F1316" s="147" t="s">
        <v>562</v>
      </c>
      <c r="G1316" s="148">
        <v>45291</v>
      </c>
      <c r="H1316" s="57">
        <v>0</v>
      </c>
      <c r="I1316" s="149" t="s">
        <v>36</v>
      </c>
      <c r="J1316" s="149" t="s">
        <v>480</v>
      </c>
      <c r="K1316" s="147" t="s">
        <v>31</v>
      </c>
    </row>
    <row r="1317" spans="2:11" ht="17.149999999999999" customHeight="1" x14ac:dyDescent="0.35">
      <c r="B1317" s="2">
        <v>2025</v>
      </c>
      <c r="C1317" s="147" t="s">
        <v>510</v>
      </c>
      <c r="D1317" s="147" t="s">
        <v>461</v>
      </c>
      <c r="F1317" s="147" t="s">
        <v>488</v>
      </c>
      <c r="G1317" s="148">
        <v>45291</v>
      </c>
      <c r="H1317" s="57">
        <v>0</v>
      </c>
      <c r="I1317" s="149" t="s">
        <v>36</v>
      </c>
      <c r="J1317" s="149" t="s">
        <v>480</v>
      </c>
      <c r="K1317" s="147" t="s">
        <v>31</v>
      </c>
    </row>
    <row r="1318" spans="2:11" ht="17.149999999999999" customHeight="1" x14ac:dyDescent="0.35">
      <c r="B1318" s="2">
        <v>2025</v>
      </c>
      <c r="C1318" s="147" t="s">
        <v>510</v>
      </c>
      <c r="D1318" s="147" t="s">
        <v>461</v>
      </c>
      <c r="F1318" s="147" t="s">
        <v>487</v>
      </c>
      <c r="G1318" s="148">
        <v>45291</v>
      </c>
      <c r="H1318" s="57">
        <v>0</v>
      </c>
      <c r="I1318" s="149" t="s">
        <v>36</v>
      </c>
      <c r="J1318" s="149" t="s">
        <v>480</v>
      </c>
      <c r="K1318" s="147" t="s">
        <v>31</v>
      </c>
    </row>
    <row r="1319" spans="2:11" ht="17.149999999999999" customHeight="1" x14ac:dyDescent="0.35">
      <c r="B1319" s="2">
        <v>2025</v>
      </c>
      <c r="C1319" s="147" t="s">
        <v>511</v>
      </c>
      <c r="D1319" s="147" t="s">
        <v>477</v>
      </c>
      <c r="F1319" s="147" t="s">
        <v>476</v>
      </c>
      <c r="G1319" s="148">
        <v>45291</v>
      </c>
      <c r="H1319" s="57">
        <v>0</v>
      </c>
      <c r="I1319" s="149" t="s">
        <v>36</v>
      </c>
      <c r="J1319" s="149" t="s">
        <v>480</v>
      </c>
      <c r="K1319" s="147" t="s">
        <v>31</v>
      </c>
    </row>
    <row r="1320" spans="2:11" ht="17.149999999999999" customHeight="1" x14ac:dyDescent="0.35">
      <c r="B1320" s="2">
        <v>2025</v>
      </c>
      <c r="C1320" s="147" t="s">
        <v>511</v>
      </c>
      <c r="D1320" s="147" t="s">
        <v>477</v>
      </c>
      <c r="F1320" s="147" t="s">
        <v>563</v>
      </c>
      <c r="G1320" s="148">
        <v>45291</v>
      </c>
      <c r="H1320" s="57">
        <v>0</v>
      </c>
      <c r="I1320" s="149" t="s">
        <v>36</v>
      </c>
      <c r="J1320" s="149" t="s">
        <v>480</v>
      </c>
      <c r="K1320" s="147" t="s">
        <v>31</v>
      </c>
    </row>
    <row r="1321" spans="2:11" ht="17.149999999999999" customHeight="1" x14ac:dyDescent="0.35">
      <c r="B1321" s="2">
        <v>2025</v>
      </c>
      <c r="C1321" s="147" t="s">
        <v>511</v>
      </c>
      <c r="D1321" s="147" t="s">
        <v>479</v>
      </c>
      <c r="F1321" s="147" t="s">
        <v>481</v>
      </c>
      <c r="G1321" s="148">
        <v>45291</v>
      </c>
      <c r="H1321" s="57">
        <v>0</v>
      </c>
      <c r="I1321" s="149" t="s">
        <v>36</v>
      </c>
      <c r="J1321" s="149" t="s">
        <v>480</v>
      </c>
      <c r="K1321" s="147" t="s">
        <v>31</v>
      </c>
    </row>
    <row r="1322" spans="2:11" ht="17.149999999999999" customHeight="1" x14ac:dyDescent="0.35">
      <c r="B1322" s="2">
        <v>2025</v>
      </c>
      <c r="C1322" s="147" t="s">
        <v>511</v>
      </c>
      <c r="D1322" s="147" t="s">
        <v>479</v>
      </c>
      <c r="F1322" s="147" t="s">
        <v>478</v>
      </c>
      <c r="G1322" s="148">
        <v>45291</v>
      </c>
      <c r="H1322" s="57">
        <v>0</v>
      </c>
      <c r="I1322" s="149" t="s">
        <v>36</v>
      </c>
      <c r="J1322" s="149" t="s">
        <v>480</v>
      </c>
      <c r="K1322" s="147" t="s">
        <v>31</v>
      </c>
    </row>
    <row r="1323" spans="2:11" ht="17.149999999999999" customHeight="1" x14ac:dyDescent="0.35">
      <c r="B1323" s="2">
        <v>2025</v>
      </c>
      <c r="C1323" s="147" t="s">
        <v>511</v>
      </c>
      <c r="D1323" s="147" t="s">
        <v>483</v>
      </c>
      <c r="F1323" s="147" t="s">
        <v>484</v>
      </c>
      <c r="G1323" s="148">
        <v>45291</v>
      </c>
      <c r="H1323" s="57">
        <v>0</v>
      </c>
      <c r="I1323" s="149" t="s">
        <v>36</v>
      </c>
      <c r="J1323" s="149" t="s">
        <v>480</v>
      </c>
      <c r="K1323" s="147" t="s">
        <v>31</v>
      </c>
    </row>
    <row r="1324" spans="2:11" ht="17.149999999999999" customHeight="1" x14ac:dyDescent="0.35">
      <c r="B1324" s="2">
        <v>2025</v>
      </c>
      <c r="C1324" s="147" t="s">
        <v>511</v>
      </c>
      <c r="D1324" s="147" t="s">
        <v>483</v>
      </c>
      <c r="F1324" s="147" t="s">
        <v>485</v>
      </c>
      <c r="G1324" s="148">
        <v>45291</v>
      </c>
      <c r="H1324" s="57">
        <v>0</v>
      </c>
      <c r="I1324" s="149" t="s">
        <v>36</v>
      </c>
      <c r="J1324" s="149" t="s">
        <v>480</v>
      </c>
      <c r="K1324" s="147" t="s">
        <v>31</v>
      </c>
    </row>
    <row r="1325" spans="2:11" ht="17.149999999999999" customHeight="1" x14ac:dyDescent="0.35">
      <c r="B1325" s="2">
        <v>2025</v>
      </c>
      <c r="C1325" s="147" t="s">
        <v>511</v>
      </c>
      <c r="D1325" s="147" t="s">
        <v>483</v>
      </c>
      <c r="F1325" s="147" t="s">
        <v>482</v>
      </c>
      <c r="G1325" s="148">
        <v>45291</v>
      </c>
      <c r="H1325" s="57">
        <v>0</v>
      </c>
      <c r="I1325" s="149" t="s">
        <v>36</v>
      </c>
      <c r="J1325" s="149" t="s">
        <v>480</v>
      </c>
      <c r="K1325" s="147" t="s">
        <v>31</v>
      </c>
    </row>
    <row r="1326" spans="2:11" ht="17.149999999999999" customHeight="1" x14ac:dyDescent="0.35">
      <c r="B1326" s="2">
        <v>2025</v>
      </c>
      <c r="C1326" s="147" t="s">
        <v>511</v>
      </c>
      <c r="D1326" s="147" t="s">
        <v>483</v>
      </c>
      <c r="F1326" s="147" t="s">
        <v>486</v>
      </c>
      <c r="G1326" s="148">
        <v>45291</v>
      </c>
      <c r="H1326" s="57">
        <v>0</v>
      </c>
      <c r="I1326" s="149" t="s">
        <v>36</v>
      </c>
      <c r="J1326" s="149" t="s">
        <v>480</v>
      </c>
      <c r="K1326" s="147" t="s">
        <v>31</v>
      </c>
    </row>
    <row r="1327" spans="2:11" ht="17.149999999999999" customHeight="1" x14ac:dyDescent="0.35">
      <c r="B1327" s="2">
        <v>2025</v>
      </c>
      <c r="C1327" s="147" t="s">
        <v>511</v>
      </c>
      <c r="D1327" s="147" t="s">
        <v>460</v>
      </c>
      <c r="F1327" s="147" t="s">
        <v>489</v>
      </c>
      <c r="G1327" s="148">
        <v>45291</v>
      </c>
      <c r="H1327" s="57">
        <v>0</v>
      </c>
      <c r="I1327" s="149" t="s">
        <v>36</v>
      </c>
      <c r="J1327" s="149" t="s">
        <v>480</v>
      </c>
      <c r="K1327" s="147" t="s">
        <v>31</v>
      </c>
    </row>
    <row r="1328" spans="2:11" ht="17.149999999999999" customHeight="1" x14ac:dyDescent="0.35">
      <c r="B1328" s="2">
        <v>2025</v>
      </c>
      <c r="C1328" s="147" t="s">
        <v>511</v>
      </c>
      <c r="D1328" s="147" t="s">
        <v>491</v>
      </c>
      <c r="F1328" s="147" t="s">
        <v>561</v>
      </c>
      <c r="G1328" s="148">
        <v>45291</v>
      </c>
      <c r="H1328" s="57">
        <v>0</v>
      </c>
      <c r="I1328" s="149" t="s">
        <v>36</v>
      </c>
      <c r="J1328" s="149" t="s">
        <v>480</v>
      </c>
      <c r="K1328" s="147" t="s">
        <v>31</v>
      </c>
    </row>
    <row r="1329" spans="2:11" ht="17.149999999999999" customHeight="1" x14ac:dyDescent="0.35">
      <c r="B1329" s="2">
        <v>2025</v>
      </c>
      <c r="C1329" s="147" t="s">
        <v>511</v>
      </c>
      <c r="D1329" s="147" t="s">
        <v>492</v>
      </c>
      <c r="F1329" s="147" t="s">
        <v>562</v>
      </c>
      <c r="G1329" s="148">
        <v>45291</v>
      </c>
      <c r="H1329" s="57">
        <v>0</v>
      </c>
      <c r="I1329" s="149" t="s">
        <v>36</v>
      </c>
      <c r="J1329" s="149" t="s">
        <v>480</v>
      </c>
      <c r="K1329" s="147" t="s">
        <v>31</v>
      </c>
    </row>
    <row r="1330" spans="2:11" ht="17.149999999999999" customHeight="1" x14ac:dyDescent="0.35">
      <c r="B1330" s="2">
        <v>2025</v>
      </c>
      <c r="C1330" s="147" t="s">
        <v>511</v>
      </c>
      <c r="D1330" s="147" t="s">
        <v>461</v>
      </c>
      <c r="F1330" s="147" t="s">
        <v>488</v>
      </c>
      <c r="G1330" s="148">
        <v>45291</v>
      </c>
      <c r="H1330" s="57">
        <v>0</v>
      </c>
      <c r="I1330" s="149" t="s">
        <v>36</v>
      </c>
      <c r="J1330" s="149" t="s">
        <v>480</v>
      </c>
      <c r="K1330" s="147" t="s">
        <v>31</v>
      </c>
    </row>
    <row r="1331" spans="2:11" ht="17.149999999999999" customHeight="1" x14ac:dyDescent="0.35">
      <c r="B1331" s="2">
        <v>2025</v>
      </c>
      <c r="C1331" s="147" t="s">
        <v>511</v>
      </c>
      <c r="D1331" s="147" t="s">
        <v>461</v>
      </c>
      <c r="F1331" s="147" t="s">
        <v>487</v>
      </c>
      <c r="G1331" s="148">
        <v>45291</v>
      </c>
      <c r="H1331" s="57">
        <v>0</v>
      </c>
      <c r="I1331" s="149" t="s">
        <v>36</v>
      </c>
      <c r="J1331" s="149" t="s">
        <v>480</v>
      </c>
      <c r="K1331" s="147" t="s">
        <v>31</v>
      </c>
    </row>
    <row r="1332" spans="2:11" ht="17.149999999999999" customHeight="1" x14ac:dyDescent="0.35">
      <c r="B1332" s="2">
        <v>2025</v>
      </c>
      <c r="C1332" s="147" t="s">
        <v>503</v>
      </c>
      <c r="D1332" s="147" t="s">
        <v>477</v>
      </c>
      <c r="F1332" s="147" t="s">
        <v>476</v>
      </c>
      <c r="G1332" s="148">
        <v>45657</v>
      </c>
      <c r="H1332" s="57">
        <v>1</v>
      </c>
      <c r="I1332" s="149" t="s">
        <v>36</v>
      </c>
      <c r="J1332" s="149" t="s">
        <v>458</v>
      </c>
      <c r="K1332" s="147" t="s">
        <v>31</v>
      </c>
    </row>
    <row r="1333" spans="2:11" ht="17.149999999999999" customHeight="1" x14ac:dyDescent="0.35">
      <c r="B1333" s="2">
        <v>2025</v>
      </c>
      <c r="C1333" s="147" t="s">
        <v>503</v>
      </c>
      <c r="D1333" s="147" t="s">
        <v>479</v>
      </c>
      <c r="F1333" s="147" t="s">
        <v>481</v>
      </c>
      <c r="G1333" s="148">
        <v>46022</v>
      </c>
      <c r="H1333" s="57">
        <v>1</v>
      </c>
      <c r="I1333" s="149" t="s">
        <v>36</v>
      </c>
      <c r="J1333" s="149" t="s">
        <v>469</v>
      </c>
      <c r="K1333" s="147" t="s">
        <v>31</v>
      </c>
    </row>
    <row r="1334" spans="2:11" ht="17.149999999999999" customHeight="1" x14ac:dyDescent="0.35">
      <c r="B1334" s="2">
        <v>2025</v>
      </c>
      <c r="C1334" s="147" t="s">
        <v>503</v>
      </c>
      <c r="D1334" s="147" t="s">
        <v>479</v>
      </c>
      <c r="F1334" s="147" t="s">
        <v>478</v>
      </c>
      <c r="G1334" s="148">
        <v>45657</v>
      </c>
      <c r="H1334" s="57">
        <v>1</v>
      </c>
      <c r="I1334" s="149" t="s">
        <v>36</v>
      </c>
      <c r="J1334" s="149" t="s">
        <v>469</v>
      </c>
      <c r="K1334" s="147" t="s">
        <v>31</v>
      </c>
    </row>
    <row r="1335" spans="2:11" ht="17.149999999999999" customHeight="1" x14ac:dyDescent="0.35">
      <c r="B1335" s="2">
        <v>2025</v>
      </c>
      <c r="C1335" s="147" t="s">
        <v>503</v>
      </c>
      <c r="D1335" s="147" t="s">
        <v>483</v>
      </c>
      <c r="F1335" s="147" t="s">
        <v>482</v>
      </c>
      <c r="G1335" s="148">
        <v>45657</v>
      </c>
      <c r="H1335" s="57">
        <v>1</v>
      </c>
      <c r="I1335" s="149" t="s">
        <v>36</v>
      </c>
      <c r="J1335" s="149" t="s">
        <v>458</v>
      </c>
      <c r="K1335" s="147" t="s">
        <v>31</v>
      </c>
    </row>
    <row r="1336" spans="2:11" ht="17.149999999999999" customHeight="1" x14ac:dyDescent="0.35">
      <c r="B1336" s="2">
        <v>2025</v>
      </c>
      <c r="C1336" s="147" t="s">
        <v>503</v>
      </c>
      <c r="D1336" s="147" t="s">
        <v>492</v>
      </c>
      <c r="F1336" s="147" t="s">
        <v>562</v>
      </c>
      <c r="G1336" s="148">
        <v>46022</v>
      </c>
      <c r="H1336" s="57">
        <v>0</v>
      </c>
      <c r="I1336" s="149" t="s">
        <v>36</v>
      </c>
      <c r="J1336" s="149" t="s">
        <v>469</v>
      </c>
      <c r="K1336" s="147" t="s">
        <v>31</v>
      </c>
    </row>
    <row r="1337" spans="2:11" ht="17.149999999999999" customHeight="1" x14ac:dyDescent="0.35">
      <c r="B1337" s="2">
        <v>2025</v>
      </c>
      <c r="C1337" s="147" t="s">
        <v>504</v>
      </c>
      <c r="D1337" s="147" t="s">
        <v>477</v>
      </c>
      <c r="F1337" s="147" t="s">
        <v>476</v>
      </c>
      <c r="G1337" s="148">
        <v>45291</v>
      </c>
      <c r="H1337" s="57">
        <v>1</v>
      </c>
      <c r="I1337" s="149" t="s">
        <v>36</v>
      </c>
      <c r="J1337" s="149" t="s">
        <v>469</v>
      </c>
      <c r="K1337" s="147" t="s">
        <v>31</v>
      </c>
    </row>
    <row r="1338" spans="2:11" ht="17.149999999999999" customHeight="1" x14ac:dyDescent="0.35">
      <c r="B1338" s="2">
        <v>2025</v>
      </c>
      <c r="C1338" s="147" t="s">
        <v>504</v>
      </c>
      <c r="D1338" s="147" t="s">
        <v>477</v>
      </c>
      <c r="F1338" s="147" t="s">
        <v>563</v>
      </c>
      <c r="G1338" s="148">
        <v>45291</v>
      </c>
      <c r="H1338" s="57">
        <v>1</v>
      </c>
      <c r="I1338" s="149" t="s">
        <v>36</v>
      </c>
      <c r="J1338" s="149" t="s">
        <v>469</v>
      </c>
      <c r="K1338" s="147" t="s">
        <v>31</v>
      </c>
    </row>
    <row r="1339" spans="2:11" ht="17.149999999999999" customHeight="1" x14ac:dyDescent="0.35">
      <c r="B1339" s="2">
        <v>2025</v>
      </c>
      <c r="C1339" s="147" t="s">
        <v>504</v>
      </c>
      <c r="D1339" s="147" t="s">
        <v>479</v>
      </c>
      <c r="F1339" s="147" t="s">
        <v>481</v>
      </c>
      <c r="G1339" s="148">
        <v>46022</v>
      </c>
      <c r="H1339" s="57">
        <v>1</v>
      </c>
      <c r="I1339" s="149" t="s">
        <v>36</v>
      </c>
      <c r="J1339" s="149" t="s">
        <v>469</v>
      </c>
      <c r="K1339" s="147" t="s">
        <v>31</v>
      </c>
    </row>
    <row r="1340" spans="2:11" ht="17.149999999999999" customHeight="1" x14ac:dyDescent="0.35">
      <c r="B1340" s="2">
        <v>2025</v>
      </c>
      <c r="C1340" s="147" t="s">
        <v>504</v>
      </c>
      <c r="D1340" s="147" t="s">
        <v>479</v>
      </c>
      <c r="F1340" s="147" t="s">
        <v>478</v>
      </c>
      <c r="G1340" s="148">
        <v>45657</v>
      </c>
      <c r="H1340" s="57">
        <v>1</v>
      </c>
      <c r="I1340" s="149" t="s">
        <v>36</v>
      </c>
      <c r="J1340" s="149" t="s">
        <v>469</v>
      </c>
      <c r="K1340" s="147" t="s">
        <v>31</v>
      </c>
    </row>
    <row r="1341" spans="2:11" ht="17.149999999999999" customHeight="1" x14ac:dyDescent="0.35">
      <c r="B1341" s="2">
        <v>2025</v>
      </c>
      <c r="C1341" s="147" t="s">
        <v>504</v>
      </c>
      <c r="D1341" s="147" t="s">
        <v>483</v>
      </c>
      <c r="F1341" s="147" t="s">
        <v>484</v>
      </c>
      <c r="G1341" s="148">
        <v>45291</v>
      </c>
      <c r="H1341" s="57">
        <v>1</v>
      </c>
      <c r="I1341" s="149" t="s">
        <v>36</v>
      </c>
      <c r="J1341" s="149" t="s">
        <v>469</v>
      </c>
      <c r="K1341" s="147" t="s">
        <v>31</v>
      </c>
    </row>
    <row r="1342" spans="2:11" ht="17.149999999999999" customHeight="1" x14ac:dyDescent="0.35">
      <c r="B1342" s="2">
        <v>2025</v>
      </c>
      <c r="C1342" s="147" t="s">
        <v>504</v>
      </c>
      <c r="D1342" s="147" t="s">
        <v>483</v>
      </c>
      <c r="F1342" s="147" t="s">
        <v>485</v>
      </c>
      <c r="G1342" s="148">
        <v>45291</v>
      </c>
      <c r="H1342" s="57">
        <v>1</v>
      </c>
      <c r="I1342" s="149" t="s">
        <v>36</v>
      </c>
      <c r="J1342" s="149" t="s">
        <v>469</v>
      </c>
      <c r="K1342" s="147" t="s">
        <v>31</v>
      </c>
    </row>
    <row r="1343" spans="2:11" ht="17.149999999999999" customHeight="1" x14ac:dyDescent="0.35">
      <c r="B1343" s="2">
        <v>2025</v>
      </c>
      <c r="C1343" s="147" t="s">
        <v>504</v>
      </c>
      <c r="D1343" s="147" t="s">
        <v>483</v>
      </c>
      <c r="F1343" s="147" t="s">
        <v>482</v>
      </c>
      <c r="G1343" s="148">
        <v>45657</v>
      </c>
      <c r="H1343" s="57">
        <v>1</v>
      </c>
      <c r="I1343" s="149" t="s">
        <v>36</v>
      </c>
      <c r="J1343" s="149" t="s">
        <v>458</v>
      </c>
      <c r="K1343" s="147" t="s">
        <v>31</v>
      </c>
    </row>
    <row r="1344" spans="2:11" ht="17.149999999999999" customHeight="1" x14ac:dyDescent="0.35">
      <c r="B1344" s="2">
        <v>2025</v>
      </c>
      <c r="C1344" s="147" t="s">
        <v>504</v>
      </c>
      <c r="D1344" s="147" t="s">
        <v>483</v>
      </c>
      <c r="F1344" s="147" t="s">
        <v>486</v>
      </c>
      <c r="G1344" s="148">
        <v>46022</v>
      </c>
      <c r="H1344" s="57">
        <v>1</v>
      </c>
      <c r="I1344" s="149" t="s">
        <v>36</v>
      </c>
      <c r="J1344" s="149" t="s">
        <v>480</v>
      </c>
      <c r="K1344" s="147" t="s">
        <v>31</v>
      </c>
    </row>
    <row r="1345" spans="2:11" ht="17.149999999999999" customHeight="1" x14ac:dyDescent="0.35">
      <c r="B1345" s="2">
        <v>2025</v>
      </c>
      <c r="C1345" s="147" t="s">
        <v>504</v>
      </c>
      <c r="D1345" s="147" t="s">
        <v>460</v>
      </c>
      <c r="F1345" s="147" t="s">
        <v>489</v>
      </c>
      <c r="G1345" s="148">
        <v>45291</v>
      </c>
      <c r="H1345" s="57">
        <v>1</v>
      </c>
      <c r="I1345" s="149" t="s">
        <v>36</v>
      </c>
      <c r="J1345" s="149" t="s">
        <v>469</v>
      </c>
      <c r="K1345" s="147" t="s">
        <v>31</v>
      </c>
    </row>
    <row r="1346" spans="2:11" ht="17.149999999999999" customHeight="1" x14ac:dyDescent="0.35">
      <c r="B1346" s="2">
        <v>2025</v>
      </c>
      <c r="C1346" s="147" t="s">
        <v>504</v>
      </c>
      <c r="D1346" s="147" t="s">
        <v>491</v>
      </c>
      <c r="F1346" s="147" t="s">
        <v>561</v>
      </c>
      <c r="G1346" s="148">
        <v>45291</v>
      </c>
      <c r="H1346" s="57">
        <v>1</v>
      </c>
      <c r="I1346" s="149" t="s">
        <v>36</v>
      </c>
      <c r="J1346" s="149" t="s">
        <v>469</v>
      </c>
      <c r="K1346" s="147" t="s">
        <v>31</v>
      </c>
    </row>
    <row r="1347" spans="2:11" ht="17.149999999999999" customHeight="1" x14ac:dyDescent="0.35">
      <c r="B1347" s="2">
        <v>2025</v>
      </c>
      <c r="C1347" s="147" t="s">
        <v>504</v>
      </c>
      <c r="D1347" s="147" t="s">
        <v>492</v>
      </c>
      <c r="F1347" s="147" t="s">
        <v>562</v>
      </c>
      <c r="G1347" s="148">
        <v>46022</v>
      </c>
      <c r="H1347" s="57">
        <v>1</v>
      </c>
      <c r="I1347" s="149" t="s">
        <v>36</v>
      </c>
      <c r="J1347" s="149" t="s">
        <v>469</v>
      </c>
      <c r="K1347" s="147" t="s">
        <v>31</v>
      </c>
    </row>
    <row r="1348" spans="2:11" ht="17.149999999999999" customHeight="1" x14ac:dyDescent="0.35">
      <c r="B1348" s="2">
        <v>2025</v>
      </c>
      <c r="C1348" s="147" t="s">
        <v>504</v>
      </c>
      <c r="D1348" s="147" t="s">
        <v>461</v>
      </c>
      <c r="F1348" s="147" t="s">
        <v>488</v>
      </c>
      <c r="G1348" s="148">
        <v>45657</v>
      </c>
      <c r="H1348" s="57">
        <v>1</v>
      </c>
      <c r="I1348" s="149" t="s">
        <v>36</v>
      </c>
      <c r="J1348" s="149" t="s">
        <v>469</v>
      </c>
      <c r="K1348" s="147" t="s">
        <v>31</v>
      </c>
    </row>
    <row r="1349" spans="2:11" ht="17.149999999999999" customHeight="1" x14ac:dyDescent="0.35">
      <c r="B1349" s="2">
        <v>2025</v>
      </c>
      <c r="C1349" s="147" t="s">
        <v>504</v>
      </c>
      <c r="D1349" s="147" t="s">
        <v>461</v>
      </c>
      <c r="F1349" s="147" t="s">
        <v>487</v>
      </c>
      <c r="G1349" s="148">
        <v>45657</v>
      </c>
      <c r="H1349" s="57">
        <v>1</v>
      </c>
      <c r="I1349" s="149" t="s">
        <v>36</v>
      </c>
      <c r="J1349" s="149" t="s">
        <v>469</v>
      </c>
      <c r="K1349" s="147" t="s">
        <v>31</v>
      </c>
    </row>
    <row r="1350" spans="2:11" ht="17.149999999999999" customHeight="1" x14ac:dyDescent="0.35">
      <c r="B1350" s="2">
        <v>2025</v>
      </c>
      <c r="C1350" s="147" t="s">
        <v>512</v>
      </c>
      <c r="D1350" s="147" t="s">
        <v>479</v>
      </c>
      <c r="F1350" s="147" t="s">
        <v>481</v>
      </c>
      <c r="G1350" s="148">
        <v>46022</v>
      </c>
      <c r="H1350" s="57">
        <v>0</v>
      </c>
      <c r="I1350" s="149" t="s">
        <v>227</v>
      </c>
      <c r="J1350" s="149" t="s">
        <v>469</v>
      </c>
      <c r="K1350" s="147" t="s">
        <v>31</v>
      </c>
    </row>
    <row r="1351" spans="2:11" ht="17.149999999999999" customHeight="1" x14ac:dyDescent="0.35">
      <c r="B1351" s="2">
        <v>2025</v>
      </c>
      <c r="C1351" s="147" t="s">
        <v>512</v>
      </c>
      <c r="D1351" s="147" t="s">
        <v>483</v>
      </c>
      <c r="F1351" s="147" t="s">
        <v>486</v>
      </c>
      <c r="G1351" s="148">
        <v>46022</v>
      </c>
      <c r="H1351" s="57">
        <v>1</v>
      </c>
      <c r="I1351" s="149" t="s">
        <v>227</v>
      </c>
      <c r="J1351" s="149" t="s">
        <v>480</v>
      </c>
      <c r="K1351" s="147" t="s">
        <v>31</v>
      </c>
    </row>
    <row r="1352" spans="2:11" ht="17.149999999999999" customHeight="1" x14ac:dyDescent="0.35">
      <c r="B1352" s="2">
        <v>2025</v>
      </c>
      <c r="C1352" s="147" t="s">
        <v>512</v>
      </c>
      <c r="D1352" s="147" t="s">
        <v>492</v>
      </c>
      <c r="F1352" s="147" t="s">
        <v>562</v>
      </c>
      <c r="G1352" s="148">
        <v>46022</v>
      </c>
      <c r="H1352" s="57">
        <v>1</v>
      </c>
      <c r="I1352" s="149" t="s">
        <v>227</v>
      </c>
      <c r="J1352" s="149" t="s">
        <v>469</v>
      </c>
      <c r="K1352" s="147" t="s">
        <v>31</v>
      </c>
    </row>
    <row r="1353" spans="2:11" ht="17.149999999999999" customHeight="1" x14ac:dyDescent="0.35">
      <c r="B1353" s="2">
        <v>2025</v>
      </c>
      <c r="C1353" s="147" t="s">
        <v>529</v>
      </c>
      <c r="D1353" s="147" t="s">
        <v>538</v>
      </c>
      <c r="F1353" s="147"/>
      <c r="G1353" s="148">
        <v>46022</v>
      </c>
      <c r="H1353" s="57">
        <v>0</v>
      </c>
      <c r="I1353" s="149" t="s">
        <v>315</v>
      </c>
      <c r="J1353" s="149" t="s">
        <v>480</v>
      </c>
      <c r="K1353" s="147" t="s">
        <v>31</v>
      </c>
    </row>
    <row r="1354" spans="2:11" ht="17.149999999999999" customHeight="1" x14ac:dyDescent="0.35">
      <c r="B1354" s="2">
        <v>2025</v>
      </c>
      <c r="C1354" s="147" t="s">
        <v>529</v>
      </c>
      <c r="D1354" s="147" t="s">
        <v>477</v>
      </c>
      <c r="F1354" s="147"/>
      <c r="G1354" s="148">
        <v>45657</v>
      </c>
      <c r="H1354" s="57">
        <v>1</v>
      </c>
      <c r="I1354" s="149" t="s">
        <v>315</v>
      </c>
      <c r="J1354" s="149" t="s">
        <v>458</v>
      </c>
      <c r="K1354" s="147" t="s">
        <v>31</v>
      </c>
    </row>
    <row r="1355" spans="2:11" ht="17.149999999999999" customHeight="1" x14ac:dyDescent="0.35">
      <c r="B1355" s="2">
        <v>2025</v>
      </c>
      <c r="C1355" s="147" t="s">
        <v>529</v>
      </c>
      <c r="D1355" s="147" t="s">
        <v>479</v>
      </c>
      <c r="F1355" s="147"/>
      <c r="G1355" s="148">
        <v>46022</v>
      </c>
      <c r="H1355" s="57">
        <v>1</v>
      </c>
      <c r="I1355" s="149" t="s">
        <v>315</v>
      </c>
      <c r="J1355" s="149" t="s">
        <v>469</v>
      </c>
      <c r="K1355" s="147" t="s">
        <v>720</v>
      </c>
    </row>
    <row r="1356" spans="2:11" ht="17.149999999999999" customHeight="1" x14ac:dyDescent="0.35">
      <c r="B1356" s="2">
        <v>2025</v>
      </c>
      <c r="C1356" s="147" t="s">
        <v>529</v>
      </c>
      <c r="D1356" s="147" t="s">
        <v>460</v>
      </c>
      <c r="F1356" s="147"/>
      <c r="G1356" s="148">
        <v>45930</v>
      </c>
      <c r="H1356" s="57">
        <v>3</v>
      </c>
      <c r="I1356" s="149" t="s">
        <v>315</v>
      </c>
      <c r="J1356" s="149" t="s">
        <v>469</v>
      </c>
      <c r="K1356" s="147" t="s">
        <v>493</v>
      </c>
    </row>
    <row r="1357" spans="2:11" ht="17.149999999999999" customHeight="1" x14ac:dyDescent="0.35">
      <c r="B1357" s="2">
        <v>2025</v>
      </c>
      <c r="C1357" s="147" t="s">
        <v>529</v>
      </c>
      <c r="D1357" s="147" t="s">
        <v>491</v>
      </c>
      <c r="F1357" s="147"/>
      <c r="G1357" s="148">
        <v>46022</v>
      </c>
      <c r="H1357" s="57">
        <v>1</v>
      </c>
      <c r="I1357" s="149" t="s">
        <v>315</v>
      </c>
      <c r="J1357" s="149" t="s">
        <v>480</v>
      </c>
      <c r="K1357" s="147" t="s">
        <v>31</v>
      </c>
    </row>
    <row r="1358" spans="2:11" ht="17.149999999999999" customHeight="1" x14ac:dyDescent="0.35">
      <c r="B1358" s="2">
        <v>2025</v>
      </c>
      <c r="C1358" s="147" t="s">
        <v>529</v>
      </c>
      <c r="D1358" s="147" t="s">
        <v>492</v>
      </c>
      <c r="F1358" s="147"/>
      <c r="G1358" s="148">
        <v>46022</v>
      </c>
      <c r="H1358" s="57">
        <v>0</v>
      </c>
      <c r="I1358" s="149" t="s">
        <v>315</v>
      </c>
      <c r="J1358" s="149" t="s">
        <v>469</v>
      </c>
      <c r="K1358" s="147" t="s">
        <v>31</v>
      </c>
    </row>
    <row r="1359" spans="2:11" ht="17.149999999999999" customHeight="1" x14ac:dyDescent="0.35">
      <c r="B1359" s="2">
        <v>2025</v>
      </c>
      <c r="C1359" s="147" t="s">
        <v>529</v>
      </c>
      <c r="D1359" s="147" t="s">
        <v>787</v>
      </c>
      <c r="F1359" s="147"/>
      <c r="G1359" s="148">
        <v>45930</v>
      </c>
      <c r="H1359" s="57">
        <v>1</v>
      </c>
      <c r="I1359" s="149" t="s">
        <v>315</v>
      </c>
      <c r="J1359" s="149" t="s">
        <v>469</v>
      </c>
      <c r="K1359" s="147" t="s">
        <v>788</v>
      </c>
    </row>
    <row r="1360" spans="2:11" ht="17.149999999999999" customHeight="1" x14ac:dyDescent="0.35">
      <c r="B1360" s="2">
        <v>2025</v>
      </c>
      <c r="C1360" s="147" t="s">
        <v>529</v>
      </c>
      <c r="D1360" s="147" t="s">
        <v>461</v>
      </c>
      <c r="F1360" s="147"/>
      <c r="G1360" s="148">
        <v>45930</v>
      </c>
      <c r="H1360" s="57">
        <v>2</v>
      </c>
      <c r="I1360" s="149" t="s">
        <v>315</v>
      </c>
      <c r="J1360" s="149" t="s">
        <v>469</v>
      </c>
      <c r="K1360" s="147" t="s">
        <v>722</v>
      </c>
    </row>
    <row r="1361" spans="2:11" ht="17.149999999999999" customHeight="1" x14ac:dyDescent="0.35">
      <c r="B1361" s="2">
        <v>2025</v>
      </c>
      <c r="C1361" s="147" t="s">
        <v>472</v>
      </c>
      <c r="D1361" s="147" t="s">
        <v>538</v>
      </c>
      <c r="F1361" s="147"/>
      <c r="G1361" s="148">
        <v>46022</v>
      </c>
      <c r="H1361" s="57">
        <v>1</v>
      </c>
      <c r="I1361" s="149" t="s">
        <v>66</v>
      </c>
      <c r="J1361" s="149" t="s">
        <v>480</v>
      </c>
      <c r="K1361" s="147" t="s">
        <v>31</v>
      </c>
    </row>
    <row r="1362" spans="2:11" ht="17.149999999999999" customHeight="1" x14ac:dyDescent="0.35">
      <c r="B1362" s="2">
        <v>2025</v>
      </c>
      <c r="C1362" s="147" t="s">
        <v>472</v>
      </c>
      <c r="D1362" s="147" t="s">
        <v>477</v>
      </c>
      <c r="F1362" s="147"/>
      <c r="G1362" s="148">
        <v>45657</v>
      </c>
      <c r="H1362" s="57">
        <v>0</v>
      </c>
      <c r="I1362" s="149" t="s">
        <v>66</v>
      </c>
      <c r="J1362" s="149" t="s">
        <v>469</v>
      </c>
      <c r="K1362" s="147" t="s">
        <v>31</v>
      </c>
    </row>
    <row r="1363" spans="2:11" ht="17.149999999999999" customHeight="1" x14ac:dyDescent="0.35">
      <c r="B1363" s="2">
        <v>2025</v>
      </c>
      <c r="C1363" s="147" t="s">
        <v>472</v>
      </c>
      <c r="D1363" s="147" t="s">
        <v>479</v>
      </c>
      <c r="F1363" s="147"/>
      <c r="G1363" s="148">
        <v>46022</v>
      </c>
      <c r="H1363" s="57">
        <v>0</v>
      </c>
      <c r="I1363" s="149" t="s">
        <v>66</v>
      </c>
      <c r="J1363" s="149" t="s">
        <v>469</v>
      </c>
      <c r="K1363" s="147" t="s">
        <v>720</v>
      </c>
    </row>
    <row r="1364" spans="2:11" ht="17.149999999999999" customHeight="1" x14ac:dyDescent="0.35">
      <c r="B1364" s="2">
        <v>2025</v>
      </c>
      <c r="C1364" s="147" t="s">
        <v>472</v>
      </c>
      <c r="D1364" s="147" t="s">
        <v>483</v>
      </c>
      <c r="F1364" s="147"/>
      <c r="G1364" s="148">
        <v>44926</v>
      </c>
      <c r="H1364" s="57">
        <v>1</v>
      </c>
      <c r="I1364" s="149" t="s">
        <v>471</v>
      </c>
      <c r="J1364" s="149" t="s">
        <v>480</v>
      </c>
      <c r="K1364" s="147" t="s">
        <v>31</v>
      </c>
    </row>
    <row r="1365" spans="2:11" ht="17.149999999999999" customHeight="1" x14ac:dyDescent="0.35">
      <c r="B1365" s="2">
        <v>2025</v>
      </c>
      <c r="C1365" s="147" t="s">
        <v>472</v>
      </c>
      <c r="D1365" s="147" t="s">
        <v>460</v>
      </c>
      <c r="F1365" s="147"/>
      <c r="G1365" s="148">
        <v>45930</v>
      </c>
      <c r="H1365" s="57">
        <v>1</v>
      </c>
      <c r="I1365" s="149" t="s">
        <v>66</v>
      </c>
      <c r="J1365" s="149" t="s">
        <v>469</v>
      </c>
      <c r="K1365" s="147" t="s">
        <v>493</v>
      </c>
    </row>
    <row r="1366" spans="2:11" ht="17.149999999999999" customHeight="1" x14ac:dyDescent="0.35">
      <c r="B1366" s="2">
        <v>2025</v>
      </c>
      <c r="C1366" s="147" t="s">
        <v>472</v>
      </c>
      <c r="D1366" s="147" t="s">
        <v>460</v>
      </c>
      <c r="E1366" s="2" t="s">
        <v>490</v>
      </c>
      <c r="F1366" s="147"/>
      <c r="G1366" s="148">
        <v>44926</v>
      </c>
      <c r="H1366" s="57">
        <v>0</v>
      </c>
      <c r="I1366" s="149" t="s">
        <v>471</v>
      </c>
      <c r="J1366" s="149" t="s">
        <v>480</v>
      </c>
      <c r="K1366" s="147" t="s">
        <v>31</v>
      </c>
    </row>
    <row r="1367" spans="2:11" ht="17.149999999999999" customHeight="1" x14ac:dyDescent="0.35">
      <c r="B1367" s="2">
        <v>2025</v>
      </c>
      <c r="C1367" s="147" t="s">
        <v>472</v>
      </c>
      <c r="D1367" s="147" t="s">
        <v>491</v>
      </c>
      <c r="F1367" s="147"/>
      <c r="G1367" s="148">
        <v>46022</v>
      </c>
      <c r="H1367" s="57">
        <v>1</v>
      </c>
      <c r="I1367" s="149" t="s">
        <v>66</v>
      </c>
      <c r="J1367" s="149" t="s">
        <v>480</v>
      </c>
      <c r="K1367" s="147" t="s">
        <v>31</v>
      </c>
    </row>
    <row r="1368" spans="2:11" ht="17.149999999999999" customHeight="1" x14ac:dyDescent="0.35">
      <c r="B1368" s="2">
        <v>2025</v>
      </c>
      <c r="C1368" s="147" t="s">
        <v>472</v>
      </c>
      <c r="D1368" s="147" t="s">
        <v>492</v>
      </c>
      <c r="F1368" s="147"/>
      <c r="G1368" s="148">
        <v>46022</v>
      </c>
      <c r="H1368" s="57">
        <v>0</v>
      </c>
      <c r="I1368" s="149" t="s">
        <v>66</v>
      </c>
      <c r="J1368" s="149" t="s">
        <v>469</v>
      </c>
      <c r="K1368" s="147" t="s">
        <v>31</v>
      </c>
    </row>
    <row r="1369" spans="2:11" ht="17.149999999999999" customHeight="1" x14ac:dyDescent="0.35">
      <c r="B1369" s="2">
        <v>2025</v>
      </c>
      <c r="C1369" s="147" t="s">
        <v>472</v>
      </c>
      <c r="D1369" s="147" t="s">
        <v>787</v>
      </c>
      <c r="F1369" s="147"/>
      <c r="G1369" s="148">
        <v>45930</v>
      </c>
      <c r="H1369" s="57">
        <v>0</v>
      </c>
      <c r="I1369" s="149" t="s">
        <v>66</v>
      </c>
      <c r="J1369" s="149" t="s">
        <v>469</v>
      </c>
      <c r="K1369" s="147" t="s">
        <v>788</v>
      </c>
    </row>
    <row r="1370" spans="2:11" ht="17.149999999999999" customHeight="1" x14ac:dyDescent="0.35">
      <c r="B1370" s="2">
        <v>2025</v>
      </c>
      <c r="C1370" s="147" t="s">
        <v>472</v>
      </c>
      <c r="D1370" s="147" t="s">
        <v>461</v>
      </c>
      <c r="F1370" s="147"/>
      <c r="G1370" s="148">
        <v>45930</v>
      </c>
      <c r="H1370" s="57">
        <v>1</v>
      </c>
      <c r="I1370" s="149" t="s">
        <v>66</v>
      </c>
      <c r="J1370" s="149" t="s">
        <v>469</v>
      </c>
      <c r="K1370" s="147" t="s">
        <v>722</v>
      </c>
    </row>
    <row r="1371" spans="2:11" ht="17.149999999999999" customHeight="1" x14ac:dyDescent="0.35">
      <c r="B1371" s="2">
        <v>2025</v>
      </c>
      <c r="C1371" s="147" t="s">
        <v>556</v>
      </c>
      <c r="D1371" s="147"/>
      <c r="F1371" s="147"/>
      <c r="G1371" s="148">
        <v>45291</v>
      </c>
      <c r="H1371" s="57">
        <v>45</v>
      </c>
      <c r="I1371" s="149" t="s">
        <v>389</v>
      </c>
      <c r="J1371" s="149" t="s">
        <v>458</v>
      </c>
      <c r="K1371" s="147" t="s">
        <v>551</v>
      </c>
    </row>
    <row r="1372" spans="2:11" ht="17.149999999999999" customHeight="1" x14ac:dyDescent="0.35">
      <c r="B1372" s="2">
        <v>2025</v>
      </c>
      <c r="C1372" s="147" t="s">
        <v>557</v>
      </c>
      <c r="D1372" s="147"/>
      <c r="F1372" s="147"/>
      <c r="G1372" s="148">
        <v>45291</v>
      </c>
      <c r="H1372" s="57">
        <v>5</v>
      </c>
      <c r="I1372" s="149" t="s">
        <v>389</v>
      </c>
      <c r="J1372" s="149" t="s">
        <v>458</v>
      </c>
      <c r="K1372" s="147" t="s">
        <v>551</v>
      </c>
    </row>
    <row r="1373" spans="2:11" ht="17.149999999999999" customHeight="1" x14ac:dyDescent="0.35">
      <c r="B1373" s="2">
        <v>2025</v>
      </c>
      <c r="C1373" s="147" t="s">
        <v>705</v>
      </c>
      <c r="D1373" s="147" t="s">
        <v>349</v>
      </c>
      <c r="F1373" s="147"/>
      <c r="G1373" s="148">
        <v>46022</v>
      </c>
      <c r="H1373" s="57">
        <v>0</v>
      </c>
      <c r="I1373" s="149" t="s">
        <v>376</v>
      </c>
      <c r="J1373" s="149" t="s">
        <v>469</v>
      </c>
      <c r="K1373" s="147" t="s">
        <v>31</v>
      </c>
    </row>
    <row r="1374" spans="2:11" ht="17.149999999999999" customHeight="1" x14ac:dyDescent="0.35">
      <c r="B1374" s="2">
        <v>2025</v>
      </c>
      <c r="C1374" s="147" t="s">
        <v>549</v>
      </c>
      <c r="D1374" s="147" t="s">
        <v>349</v>
      </c>
      <c r="F1374" s="147"/>
      <c r="G1374" s="148">
        <v>46022</v>
      </c>
      <c r="H1374" s="57">
        <v>11</v>
      </c>
      <c r="I1374" s="149" t="s">
        <v>66</v>
      </c>
      <c r="J1374" s="149" t="s">
        <v>469</v>
      </c>
      <c r="K1374" s="147" t="s">
        <v>493</v>
      </c>
    </row>
    <row r="1375" spans="2:11" ht="17.149999999999999" customHeight="1" x14ac:dyDescent="0.35">
      <c r="B1375" s="2">
        <v>2025</v>
      </c>
      <c r="C1375" s="147" t="s">
        <v>505</v>
      </c>
      <c r="D1375" s="147" t="s">
        <v>479</v>
      </c>
      <c r="F1375" s="147" t="s">
        <v>481</v>
      </c>
      <c r="G1375" s="148">
        <v>46022</v>
      </c>
      <c r="H1375" s="57">
        <v>0</v>
      </c>
      <c r="I1375" s="149" t="s">
        <v>36</v>
      </c>
      <c r="J1375" s="149" t="s">
        <v>469</v>
      </c>
      <c r="K1375" s="147" t="s">
        <v>31</v>
      </c>
    </row>
    <row r="1376" spans="2:11" ht="17.149999999999999" customHeight="1" x14ac:dyDescent="0.35">
      <c r="B1376" s="2">
        <v>2025</v>
      </c>
      <c r="C1376" s="147" t="s">
        <v>505</v>
      </c>
      <c r="D1376" s="147" t="s">
        <v>492</v>
      </c>
      <c r="F1376" s="147" t="s">
        <v>562</v>
      </c>
      <c r="G1376" s="148">
        <v>46022</v>
      </c>
      <c r="H1376" s="57">
        <v>1</v>
      </c>
      <c r="I1376" s="149" t="s">
        <v>36</v>
      </c>
      <c r="J1376" s="149" t="s">
        <v>469</v>
      </c>
      <c r="K1376" s="147" t="s">
        <v>31</v>
      </c>
    </row>
    <row r="1377" spans="2:11" ht="17.149999999999999" customHeight="1" x14ac:dyDescent="0.35">
      <c r="B1377" s="2">
        <v>2025</v>
      </c>
      <c r="C1377" s="147" t="s">
        <v>470</v>
      </c>
      <c r="D1377" s="147" t="s">
        <v>538</v>
      </c>
      <c r="F1377" s="147"/>
      <c r="G1377" s="148">
        <v>46022</v>
      </c>
      <c r="H1377" s="57">
        <v>0</v>
      </c>
      <c r="I1377" s="149" t="s">
        <v>66</v>
      </c>
      <c r="J1377" s="149" t="s">
        <v>480</v>
      </c>
      <c r="K1377" s="147" t="s">
        <v>31</v>
      </c>
    </row>
    <row r="1378" spans="2:11" ht="17.149999999999999" customHeight="1" x14ac:dyDescent="0.35">
      <c r="B1378" s="2">
        <v>2025</v>
      </c>
      <c r="C1378" s="147" t="s">
        <v>470</v>
      </c>
      <c r="D1378" s="147" t="s">
        <v>477</v>
      </c>
      <c r="F1378" s="147"/>
      <c r="G1378" s="148">
        <v>45657</v>
      </c>
      <c r="H1378" s="57">
        <v>0</v>
      </c>
      <c r="I1378" s="149" t="s">
        <v>66</v>
      </c>
      <c r="J1378" s="149" t="s">
        <v>458</v>
      </c>
      <c r="K1378" s="147" t="s">
        <v>31</v>
      </c>
    </row>
    <row r="1379" spans="2:11" ht="17.149999999999999" customHeight="1" x14ac:dyDescent="0.35">
      <c r="B1379" s="2">
        <v>2025</v>
      </c>
      <c r="C1379" s="147" t="s">
        <v>470</v>
      </c>
      <c r="D1379" s="147" t="s">
        <v>479</v>
      </c>
      <c r="F1379" s="147"/>
      <c r="G1379" s="148">
        <v>46022</v>
      </c>
      <c r="H1379" s="57">
        <v>1</v>
      </c>
      <c r="I1379" s="149" t="s">
        <v>66</v>
      </c>
      <c r="J1379" s="149" t="s">
        <v>469</v>
      </c>
      <c r="K1379" s="147" t="s">
        <v>720</v>
      </c>
    </row>
    <row r="1380" spans="2:11" ht="17.149999999999999" customHeight="1" x14ac:dyDescent="0.35">
      <c r="B1380" s="2">
        <v>2025</v>
      </c>
      <c r="C1380" s="147" t="s">
        <v>470</v>
      </c>
      <c r="D1380" s="147" t="s">
        <v>483</v>
      </c>
      <c r="F1380" s="147"/>
      <c r="G1380" s="148">
        <v>45291</v>
      </c>
      <c r="H1380" s="57">
        <v>0</v>
      </c>
      <c r="I1380" s="149" t="s">
        <v>471</v>
      </c>
      <c r="J1380" s="149" t="s">
        <v>469</v>
      </c>
      <c r="K1380" s="147" t="s">
        <v>31</v>
      </c>
    </row>
    <row r="1381" spans="2:11" ht="17.149999999999999" customHeight="1" x14ac:dyDescent="0.35">
      <c r="B1381" s="2">
        <v>2025</v>
      </c>
      <c r="C1381" s="147" t="s">
        <v>470</v>
      </c>
      <c r="D1381" s="147" t="s">
        <v>460</v>
      </c>
      <c r="F1381" s="147"/>
      <c r="G1381" s="148">
        <v>45930</v>
      </c>
      <c r="H1381" s="57">
        <v>1</v>
      </c>
      <c r="I1381" s="149" t="s">
        <v>66</v>
      </c>
      <c r="J1381" s="149" t="s">
        <v>469</v>
      </c>
      <c r="K1381" s="147" t="s">
        <v>493</v>
      </c>
    </row>
    <row r="1382" spans="2:11" ht="17.149999999999999" customHeight="1" x14ac:dyDescent="0.35">
      <c r="B1382" s="2">
        <v>2025</v>
      </c>
      <c r="C1382" s="147" t="s">
        <v>470</v>
      </c>
      <c r="D1382" s="147" t="s">
        <v>491</v>
      </c>
      <c r="F1382" s="147"/>
      <c r="G1382" s="148">
        <v>45657</v>
      </c>
      <c r="H1382" s="57">
        <v>0</v>
      </c>
      <c r="I1382" s="149" t="s">
        <v>66</v>
      </c>
      <c r="J1382" s="149" t="s">
        <v>458</v>
      </c>
      <c r="K1382" s="147" t="s">
        <v>31</v>
      </c>
    </row>
    <row r="1383" spans="2:11" ht="17.149999999999999" customHeight="1" x14ac:dyDescent="0.35">
      <c r="B1383" s="2">
        <v>2025</v>
      </c>
      <c r="C1383" s="147" t="s">
        <v>470</v>
      </c>
      <c r="D1383" s="147" t="s">
        <v>492</v>
      </c>
      <c r="F1383" s="147"/>
      <c r="G1383" s="148">
        <v>46022</v>
      </c>
      <c r="H1383" s="57">
        <v>0</v>
      </c>
      <c r="I1383" s="149" t="s">
        <v>66</v>
      </c>
      <c r="J1383" s="149" t="s">
        <v>469</v>
      </c>
      <c r="K1383" s="147" t="s">
        <v>31</v>
      </c>
    </row>
    <row r="1384" spans="2:11" ht="17.149999999999999" customHeight="1" x14ac:dyDescent="0.35">
      <c r="B1384" s="2">
        <v>2025</v>
      </c>
      <c r="C1384" s="147" t="s">
        <v>470</v>
      </c>
      <c r="D1384" s="147" t="s">
        <v>787</v>
      </c>
      <c r="F1384" s="147"/>
      <c r="G1384" s="148">
        <v>45930</v>
      </c>
      <c r="H1384" s="57">
        <v>1</v>
      </c>
      <c r="I1384" s="149" t="s">
        <v>66</v>
      </c>
      <c r="J1384" s="149" t="s">
        <v>469</v>
      </c>
      <c r="K1384" s="147" t="s">
        <v>788</v>
      </c>
    </row>
    <row r="1385" spans="2:11" ht="17.149999999999999" customHeight="1" x14ac:dyDescent="0.35">
      <c r="B1385" s="2">
        <v>2025</v>
      </c>
      <c r="C1385" s="147" t="s">
        <v>470</v>
      </c>
      <c r="D1385" s="147" t="s">
        <v>461</v>
      </c>
      <c r="F1385" s="147"/>
      <c r="G1385" s="148">
        <v>45930</v>
      </c>
      <c r="H1385" s="57">
        <v>1</v>
      </c>
      <c r="I1385" s="149" t="s">
        <v>66</v>
      </c>
      <c r="J1385" s="149" t="s">
        <v>469</v>
      </c>
      <c r="K1385" s="147" t="s">
        <v>722</v>
      </c>
    </row>
    <row r="1386" spans="2:11" ht="17.149999999999999" customHeight="1" x14ac:dyDescent="0.35">
      <c r="B1386" s="2">
        <v>2025</v>
      </c>
      <c r="C1386" s="147" t="s">
        <v>532</v>
      </c>
      <c r="D1386" s="147" t="s">
        <v>538</v>
      </c>
      <c r="F1386" s="147"/>
      <c r="G1386" s="148">
        <v>46022</v>
      </c>
      <c r="H1386" s="57">
        <v>0</v>
      </c>
      <c r="I1386" s="149" t="s">
        <v>66</v>
      </c>
      <c r="J1386" s="149" t="s">
        <v>480</v>
      </c>
      <c r="K1386" s="147" t="s">
        <v>31</v>
      </c>
    </row>
    <row r="1387" spans="2:11" ht="17.149999999999999" customHeight="1" x14ac:dyDescent="0.35">
      <c r="B1387" s="2">
        <v>2025</v>
      </c>
      <c r="C1387" s="147" t="s">
        <v>532</v>
      </c>
      <c r="D1387" s="147" t="s">
        <v>477</v>
      </c>
      <c r="F1387" s="147"/>
      <c r="G1387" s="148">
        <v>45657</v>
      </c>
      <c r="H1387" s="57">
        <v>1</v>
      </c>
      <c r="I1387" s="149" t="s">
        <v>66</v>
      </c>
      <c r="J1387" s="149" t="s">
        <v>458</v>
      </c>
      <c r="K1387" s="147" t="s">
        <v>31</v>
      </c>
    </row>
    <row r="1388" spans="2:11" ht="17.149999999999999" customHeight="1" x14ac:dyDescent="0.35">
      <c r="B1388" s="2">
        <v>2025</v>
      </c>
      <c r="C1388" s="147" t="s">
        <v>532</v>
      </c>
      <c r="D1388" s="147" t="s">
        <v>479</v>
      </c>
      <c r="F1388" s="147"/>
      <c r="G1388" s="148">
        <v>46022</v>
      </c>
      <c r="H1388" s="57">
        <v>1</v>
      </c>
      <c r="I1388" s="149" t="s">
        <v>66</v>
      </c>
      <c r="J1388" s="149" t="s">
        <v>469</v>
      </c>
      <c r="K1388" s="147" t="s">
        <v>720</v>
      </c>
    </row>
    <row r="1389" spans="2:11" ht="17.149999999999999" customHeight="1" x14ac:dyDescent="0.35">
      <c r="B1389" s="2">
        <v>2025</v>
      </c>
      <c r="C1389" s="147" t="s">
        <v>532</v>
      </c>
      <c r="D1389" s="147" t="s">
        <v>483</v>
      </c>
      <c r="F1389" s="147"/>
      <c r="G1389" s="148">
        <v>45291</v>
      </c>
      <c r="H1389" s="57">
        <v>1</v>
      </c>
      <c r="I1389" s="149" t="s">
        <v>471</v>
      </c>
      <c r="J1389" s="149" t="s">
        <v>469</v>
      </c>
      <c r="K1389" s="147" t="s">
        <v>31</v>
      </c>
    </row>
    <row r="1390" spans="2:11" ht="17.149999999999999" customHeight="1" x14ac:dyDescent="0.35">
      <c r="B1390" s="2">
        <v>2025</v>
      </c>
      <c r="C1390" s="147" t="s">
        <v>532</v>
      </c>
      <c r="D1390" s="147" t="s">
        <v>460</v>
      </c>
      <c r="F1390" s="147"/>
      <c r="G1390" s="148">
        <v>45930</v>
      </c>
      <c r="H1390" s="57">
        <v>1</v>
      </c>
      <c r="I1390" s="149" t="s">
        <v>66</v>
      </c>
      <c r="J1390" s="149" t="s">
        <v>469</v>
      </c>
      <c r="K1390" s="147" t="s">
        <v>493</v>
      </c>
    </row>
    <row r="1391" spans="2:11" ht="17.149999999999999" customHeight="1" x14ac:dyDescent="0.35">
      <c r="B1391" s="2">
        <v>2025</v>
      </c>
      <c r="C1391" s="147" t="s">
        <v>532</v>
      </c>
      <c r="D1391" s="147" t="s">
        <v>491</v>
      </c>
      <c r="F1391" s="147"/>
      <c r="G1391" s="148">
        <v>46022</v>
      </c>
      <c r="H1391" s="57">
        <v>1</v>
      </c>
      <c r="I1391" s="149" t="s">
        <v>66</v>
      </c>
      <c r="J1391" s="149" t="s">
        <v>480</v>
      </c>
      <c r="K1391" s="147" t="s">
        <v>31</v>
      </c>
    </row>
    <row r="1392" spans="2:11" ht="17.149999999999999" customHeight="1" x14ac:dyDescent="0.35">
      <c r="B1392" s="2">
        <v>2025</v>
      </c>
      <c r="C1392" s="147" t="s">
        <v>532</v>
      </c>
      <c r="D1392" s="147" t="s">
        <v>492</v>
      </c>
      <c r="F1392" s="147"/>
      <c r="G1392" s="148">
        <v>46022</v>
      </c>
      <c r="H1392" s="57">
        <v>1</v>
      </c>
      <c r="I1392" s="149" t="s">
        <v>66</v>
      </c>
      <c r="J1392" s="149" t="s">
        <v>469</v>
      </c>
      <c r="K1392" s="147" t="s">
        <v>31</v>
      </c>
    </row>
    <row r="1393" spans="2:11" ht="17.149999999999999" customHeight="1" x14ac:dyDescent="0.35">
      <c r="B1393" s="2">
        <v>2025</v>
      </c>
      <c r="C1393" s="147" t="s">
        <v>532</v>
      </c>
      <c r="D1393" s="147" t="s">
        <v>787</v>
      </c>
      <c r="F1393" s="147"/>
      <c r="G1393" s="148">
        <v>45930</v>
      </c>
      <c r="H1393" s="57">
        <v>1</v>
      </c>
      <c r="I1393" s="149" t="s">
        <v>66</v>
      </c>
      <c r="J1393" s="149" t="s">
        <v>469</v>
      </c>
      <c r="K1393" s="147" t="s">
        <v>788</v>
      </c>
    </row>
    <row r="1394" spans="2:11" ht="17.149999999999999" customHeight="1" x14ac:dyDescent="0.35">
      <c r="B1394" s="2">
        <v>2025</v>
      </c>
      <c r="C1394" s="147" t="s">
        <v>532</v>
      </c>
      <c r="D1394" s="147" t="s">
        <v>461</v>
      </c>
      <c r="F1394" s="147"/>
      <c r="G1394" s="148">
        <v>45930</v>
      </c>
      <c r="H1394" s="57">
        <v>1</v>
      </c>
      <c r="I1394" s="149" t="s">
        <v>66</v>
      </c>
      <c r="J1394" s="149" t="s">
        <v>469</v>
      </c>
      <c r="K1394" s="147" t="s">
        <v>722</v>
      </c>
    </row>
    <row r="1395" spans="2:11" ht="17.149999999999999" customHeight="1" x14ac:dyDescent="0.35">
      <c r="B1395" s="2">
        <v>2025</v>
      </c>
      <c r="C1395" s="147" t="s">
        <v>527</v>
      </c>
      <c r="D1395" s="147" t="s">
        <v>538</v>
      </c>
      <c r="F1395" s="147"/>
      <c r="G1395" s="148">
        <v>46022</v>
      </c>
      <c r="H1395" s="57">
        <v>1</v>
      </c>
      <c r="I1395" s="149" t="s">
        <v>66</v>
      </c>
      <c r="J1395" s="149" t="s">
        <v>480</v>
      </c>
      <c r="K1395" s="147" t="s">
        <v>31</v>
      </c>
    </row>
    <row r="1396" spans="2:11" ht="17.149999999999999" customHeight="1" x14ac:dyDescent="0.35">
      <c r="B1396" s="2">
        <v>2025</v>
      </c>
      <c r="C1396" s="147" t="s">
        <v>527</v>
      </c>
      <c r="D1396" s="147" t="s">
        <v>477</v>
      </c>
      <c r="F1396" s="147"/>
      <c r="G1396" s="148">
        <v>45657</v>
      </c>
      <c r="H1396" s="57">
        <v>1</v>
      </c>
      <c r="I1396" s="149" t="s">
        <v>66</v>
      </c>
      <c r="J1396" s="149" t="s">
        <v>458</v>
      </c>
      <c r="K1396" s="147" t="s">
        <v>31</v>
      </c>
    </row>
    <row r="1397" spans="2:11" ht="17.149999999999999" customHeight="1" x14ac:dyDescent="0.35">
      <c r="B1397" s="2">
        <v>2025</v>
      </c>
      <c r="C1397" s="147" t="s">
        <v>527</v>
      </c>
      <c r="D1397" s="147" t="s">
        <v>479</v>
      </c>
      <c r="F1397" s="147"/>
      <c r="G1397" s="148">
        <v>46022</v>
      </c>
      <c r="H1397" s="57">
        <v>1</v>
      </c>
      <c r="I1397" s="149" t="s">
        <v>66</v>
      </c>
      <c r="J1397" s="149" t="s">
        <v>469</v>
      </c>
      <c r="K1397" s="147" t="s">
        <v>720</v>
      </c>
    </row>
    <row r="1398" spans="2:11" ht="17.149999999999999" customHeight="1" x14ac:dyDescent="0.35">
      <c r="B1398" s="2">
        <v>2025</v>
      </c>
      <c r="C1398" s="147" t="s">
        <v>527</v>
      </c>
      <c r="D1398" s="147" t="s">
        <v>483</v>
      </c>
      <c r="F1398" s="147"/>
      <c r="G1398" s="148">
        <v>45291</v>
      </c>
      <c r="H1398" s="57">
        <v>1</v>
      </c>
      <c r="I1398" s="149" t="s">
        <v>66</v>
      </c>
      <c r="J1398" s="149" t="s">
        <v>458</v>
      </c>
      <c r="K1398" s="147" t="s">
        <v>31</v>
      </c>
    </row>
    <row r="1399" spans="2:11" ht="17.149999999999999" customHeight="1" x14ac:dyDescent="0.35">
      <c r="B1399" s="2">
        <v>2025</v>
      </c>
      <c r="C1399" s="147" t="s">
        <v>527</v>
      </c>
      <c r="D1399" s="147" t="s">
        <v>460</v>
      </c>
      <c r="F1399" s="147"/>
      <c r="G1399" s="148">
        <v>45930</v>
      </c>
      <c r="H1399" s="57">
        <v>1</v>
      </c>
      <c r="I1399" s="149" t="s">
        <v>66</v>
      </c>
      <c r="J1399" s="149" t="s">
        <v>469</v>
      </c>
      <c r="K1399" s="147" t="s">
        <v>493</v>
      </c>
    </row>
    <row r="1400" spans="2:11" ht="17.149999999999999" customHeight="1" x14ac:dyDescent="0.35">
      <c r="B1400" s="2">
        <v>2025</v>
      </c>
      <c r="C1400" s="147" t="s">
        <v>527</v>
      </c>
      <c r="D1400" s="147" t="s">
        <v>491</v>
      </c>
      <c r="F1400" s="147"/>
      <c r="G1400" s="148">
        <v>46022</v>
      </c>
      <c r="H1400" s="57">
        <v>1</v>
      </c>
      <c r="I1400" s="149" t="s">
        <v>66</v>
      </c>
      <c r="J1400" s="149" t="s">
        <v>480</v>
      </c>
      <c r="K1400" s="147" t="s">
        <v>31</v>
      </c>
    </row>
    <row r="1401" spans="2:11" ht="17.149999999999999" customHeight="1" x14ac:dyDescent="0.35">
      <c r="B1401" s="2">
        <v>2025</v>
      </c>
      <c r="C1401" s="147" t="s">
        <v>527</v>
      </c>
      <c r="D1401" s="147" t="s">
        <v>492</v>
      </c>
      <c r="F1401" s="147"/>
      <c r="G1401" s="148">
        <v>46022</v>
      </c>
      <c r="H1401" s="57">
        <v>1</v>
      </c>
      <c r="I1401" s="149" t="s">
        <v>66</v>
      </c>
      <c r="J1401" s="149" t="s">
        <v>469</v>
      </c>
      <c r="K1401" s="147" t="s">
        <v>31</v>
      </c>
    </row>
    <row r="1402" spans="2:11" ht="17.149999999999999" customHeight="1" x14ac:dyDescent="0.35">
      <c r="B1402" s="2">
        <v>2025</v>
      </c>
      <c r="C1402" s="147" t="s">
        <v>527</v>
      </c>
      <c r="D1402" s="147" t="s">
        <v>787</v>
      </c>
      <c r="F1402" s="147"/>
      <c r="G1402" s="148">
        <v>45930</v>
      </c>
      <c r="H1402" s="57">
        <v>1</v>
      </c>
      <c r="I1402" s="149" t="s">
        <v>66</v>
      </c>
      <c r="J1402" s="149" t="s">
        <v>469</v>
      </c>
      <c r="K1402" s="147" t="s">
        <v>788</v>
      </c>
    </row>
    <row r="1403" spans="2:11" ht="17.149999999999999" customHeight="1" x14ac:dyDescent="0.35">
      <c r="B1403" s="2">
        <v>2025</v>
      </c>
      <c r="C1403" s="147" t="s">
        <v>527</v>
      </c>
      <c r="D1403" s="147" t="s">
        <v>461</v>
      </c>
      <c r="F1403" s="147"/>
      <c r="G1403" s="148">
        <v>45930</v>
      </c>
      <c r="H1403" s="57">
        <v>1</v>
      </c>
      <c r="I1403" s="149" t="s">
        <v>66</v>
      </c>
      <c r="J1403" s="149" t="s">
        <v>469</v>
      </c>
      <c r="K1403" s="147" t="s">
        <v>722</v>
      </c>
    </row>
    <row r="1404" spans="2:11" ht="17.149999999999999" customHeight="1" x14ac:dyDescent="0.35">
      <c r="B1404" s="2">
        <v>2025</v>
      </c>
      <c r="C1404" s="147" t="s">
        <v>719</v>
      </c>
      <c r="D1404" s="147"/>
      <c r="F1404" s="147"/>
      <c r="G1404" s="148">
        <v>45657</v>
      </c>
      <c r="H1404" s="57">
        <v>89</v>
      </c>
      <c r="I1404" s="149" t="s">
        <v>389</v>
      </c>
      <c r="J1404" s="149" t="s">
        <v>469</v>
      </c>
      <c r="K1404" s="147" t="s">
        <v>551</v>
      </c>
    </row>
    <row r="1405" spans="2:11" ht="17.149999999999999" customHeight="1" x14ac:dyDescent="0.35">
      <c r="B1405" s="2">
        <v>2025</v>
      </c>
      <c r="C1405" s="147" t="s">
        <v>706</v>
      </c>
      <c r="D1405" s="147" t="s">
        <v>349</v>
      </c>
      <c r="F1405" s="147"/>
      <c r="G1405" s="148">
        <v>46022</v>
      </c>
      <c r="H1405" s="57">
        <v>50</v>
      </c>
      <c r="I1405" s="149" t="s">
        <v>389</v>
      </c>
      <c r="J1405" s="149" t="s">
        <v>458</v>
      </c>
      <c r="K1405" s="147" t="s">
        <v>31</v>
      </c>
    </row>
    <row r="1406" spans="2:11" ht="17.149999999999999" customHeight="1" x14ac:dyDescent="0.35">
      <c r="B1406" s="2">
        <v>2025</v>
      </c>
      <c r="C1406" s="147" t="s">
        <v>515</v>
      </c>
      <c r="D1406" s="147" t="s">
        <v>479</v>
      </c>
      <c r="F1406" s="147" t="s">
        <v>481</v>
      </c>
      <c r="G1406" s="148">
        <v>46022</v>
      </c>
      <c r="H1406" s="57">
        <v>0</v>
      </c>
      <c r="I1406" s="149" t="s">
        <v>36</v>
      </c>
      <c r="J1406" s="149" t="s">
        <v>469</v>
      </c>
      <c r="K1406" s="147" t="s">
        <v>31</v>
      </c>
    </row>
    <row r="1407" spans="2:11" ht="17.149999999999999" customHeight="1" x14ac:dyDescent="0.35">
      <c r="B1407" s="2">
        <v>2025</v>
      </c>
      <c r="C1407" s="147" t="s">
        <v>515</v>
      </c>
      <c r="D1407" s="147" t="s">
        <v>479</v>
      </c>
      <c r="F1407" s="147" t="s">
        <v>478</v>
      </c>
      <c r="G1407" s="148">
        <v>45657</v>
      </c>
      <c r="H1407" s="57">
        <v>1</v>
      </c>
      <c r="I1407" s="149" t="s">
        <v>36</v>
      </c>
      <c r="J1407" s="149" t="s">
        <v>469</v>
      </c>
      <c r="K1407" s="147" t="s">
        <v>31</v>
      </c>
    </row>
    <row r="1408" spans="2:11" ht="17.149999999999999" customHeight="1" x14ac:dyDescent="0.35">
      <c r="B1408" s="2">
        <v>2025</v>
      </c>
      <c r="C1408" s="147" t="s">
        <v>515</v>
      </c>
      <c r="D1408" s="147" t="s">
        <v>483</v>
      </c>
      <c r="F1408" s="147" t="s">
        <v>482</v>
      </c>
      <c r="G1408" s="148">
        <v>45657</v>
      </c>
      <c r="H1408" s="57">
        <v>1</v>
      </c>
      <c r="I1408" s="149" t="s">
        <v>36</v>
      </c>
      <c r="J1408" s="149" t="s">
        <v>458</v>
      </c>
      <c r="K1408" s="147" t="s">
        <v>31</v>
      </c>
    </row>
    <row r="1409" spans="2:11" ht="17.149999999999999" customHeight="1" x14ac:dyDescent="0.35">
      <c r="B1409" s="2">
        <v>2025</v>
      </c>
      <c r="C1409" s="147" t="s">
        <v>515</v>
      </c>
      <c r="D1409" s="147" t="s">
        <v>492</v>
      </c>
      <c r="F1409" s="147" t="s">
        <v>562</v>
      </c>
      <c r="G1409" s="148">
        <v>46022</v>
      </c>
      <c r="H1409" s="57">
        <v>0</v>
      </c>
      <c r="I1409" s="149" t="s">
        <v>36</v>
      </c>
      <c r="J1409" s="149" t="s">
        <v>469</v>
      </c>
      <c r="K1409" s="147" t="s">
        <v>31</v>
      </c>
    </row>
    <row r="1410" spans="2:11" ht="17.149999999999999" customHeight="1" x14ac:dyDescent="0.35">
      <c r="B1410" s="2">
        <v>2025</v>
      </c>
      <c r="C1410" s="147" t="s">
        <v>515</v>
      </c>
      <c r="D1410" s="147" t="s">
        <v>461</v>
      </c>
      <c r="F1410" s="147" t="s">
        <v>488</v>
      </c>
      <c r="G1410" s="148">
        <v>45657</v>
      </c>
      <c r="H1410" s="57">
        <v>1</v>
      </c>
      <c r="I1410" s="149" t="s">
        <v>36</v>
      </c>
      <c r="J1410" s="149" t="s">
        <v>469</v>
      </c>
      <c r="K1410" s="147" t="s">
        <v>31</v>
      </c>
    </row>
    <row r="1411" spans="2:11" ht="17.149999999999999" customHeight="1" x14ac:dyDescent="0.35">
      <c r="B1411" s="2">
        <v>2025</v>
      </c>
      <c r="C1411" s="147" t="s">
        <v>515</v>
      </c>
      <c r="D1411" s="147" t="s">
        <v>461</v>
      </c>
      <c r="F1411" s="147" t="s">
        <v>487</v>
      </c>
      <c r="G1411" s="148">
        <v>45657</v>
      </c>
      <c r="H1411" s="57">
        <v>1</v>
      </c>
      <c r="I1411" s="149" t="s">
        <v>36</v>
      </c>
      <c r="J1411" s="149" t="s">
        <v>469</v>
      </c>
      <c r="K1411" s="147" t="s">
        <v>31</v>
      </c>
    </row>
    <row r="1412" spans="2:11" ht="17.149999999999999" customHeight="1" x14ac:dyDescent="0.35">
      <c r="B1412" s="2">
        <v>2025</v>
      </c>
      <c r="C1412" s="147" t="s">
        <v>517</v>
      </c>
      <c r="D1412" s="147" t="s">
        <v>477</v>
      </c>
      <c r="F1412" s="147" t="s">
        <v>476</v>
      </c>
      <c r="G1412" s="148">
        <v>45291</v>
      </c>
      <c r="H1412" s="57">
        <v>0</v>
      </c>
      <c r="I1412" s="149" t="s">
        <v>36</v>
      </c>
      <c r="J1412" s="149" t="s">
        <v>480</v>
      </c>
      <c r="K1412" s="147" t="s">
        <v>31</v>
      </c>
    </row>
    <row r="1413" spans="2:11" ht="17.149999999999999" customHeight="1" x14ac:dyDescent="0.35">
      <c r="B1413" s="2">
        <v>2025</v>
      </c>
      <c r="C1413" s="147" t="s">
        <v>517</v>
      </c>
      <c r="D1413" s="147" t="s">
        <v>477</v>
      </c>
      <c r="F1413" s="147" t="s">
        <v>563</v>
      </c>
      <c r="G1413" s="148">
        <v>45291</v>
      </c>
      <c r="H1413" s="57">
        <v>0</v>
      </c>
      <c r="I1413" s="149" t="s">
        <v>36</v>
      </c>
      <c r="J1413" s="149" t="s">
        <v>480</v>
      </c>
      <c r="K1413" s="147" t="s">
        <v>31</v>
      </c>
    </row>
    <row r="1414" spans="2:11" ht="17.149999999999999" customHeight="1" x14ac:dyDescent="0.35">
      <c r="B1414" s="2">
        <v>2025</v>
      </c>
      <c r="C1414" s="147" t="s">
        <v>517</v>
      </c>
      <c r="D1414" s="147" t="s">
        <v>479</v>
      </c>
      <c r="F1414" s="147" t="s">
        <v>481</v>
      </c>
      <c r="G1414" s="148">
        <v>45291</v>
      </c>
      <c r="H1414" s="57">
        <v>0</v>
      </c>
      <c r="I1414" s="149" t="s">
        <v>36</v>
      </c>
      <c r="J1414" s="149" t="s">
        <v>480</v>
      </c>
      <c r="K1414" s="147" t="s">
        <v>31</v>
      </c>
    </row>
    <row r="1415" spans="2:11" ht="17.149999999999999" customHeight="1" x14ac:dyDescent="0.35">
      <c r="B1415" s="2">
        <v>2025</v>
      </c>
      <c r="C1415" s="147" t="s">
        <v>517</v>
      </c>
      <c r="D1415" s="147" t="s">
        <v>479</v>
      </c>
      <c r="F1415" s="147" t="s">
        <v>478</v>
      </c>
      <c r="G1415" s="148">
        <v>45291</v>
      </c>
      <c r="H1415" s="57">
        <v>0</v>
      </c>
      <c r="I1415" s="149" t="s">
        <v>36</v>
      </c>
      <c r="J1415" s="149" t="s">
        <v>480</v>
      </c>
      <c r="K1415" s="147" t="s">
        <v>31</v>
      </c>
    </row>
    <row r="1416" spans="2:11" ht="17.149999999999999" customHeight="1" x14ac:dyDescent="0.35">
      <c r="B1416" s="2">
        <v>2025</v>
      </c>
      <c r="C1416" s="147" t="s">
        <v>517</v>
      </c>
      <c r="D1416" s="147" t="s">
        <v>483</v>
      </c>
      <c r="F1416" s="147" t="s">
        <v>484</v>
      </c>
      <c r="G1416" s="148">
        <v>45291</v>
      </c>
      <c r="H1416" s="57">
        <v>0</v>
      </c>
      <c r="I1416" s="149" t="s">
        <v>36</v>
      </c>
      <c r="J1416" s="149" t="s">
        <v>480</v>
      </c>
      <c r="K1416" s="147" t="s">
        <v>31</v>
      </c>
    </row>
    <row r="1417" spans="2:11" ht="17.149999999999999" customHeight="1" x14ac:dyDescent="0.35">
      <c r="B1417" s="2">
        <v>2025</v>
      </c>
      <c r="C1417" s="147" t="s">
        <v>517</v>
      </c>
      <c r="D1417" s="147" t="s">
        <v>483</v>
      </c>
      <c r="F1417" s="147" t="s">
        <v>485</v>
      </c>
      <c r="G1417" s="148">
        <v>45291</v>
      </c>
      <c r="H1417" s="57">
        <v>0</v>
      </c>
      <c r="I1417" s="149" t="s">
        <v>36</v>
      </c>
      <c r="J1417" s="149" t="s">
        <v>480</v>
      </c>
      <c r="K1417" s="147" t="s">
        <v>31</v>
      </c>
    </row>
    <row r="1418" spans="2:11" ht="17.149999999999999" customHeight="1" x14ac:dyDescent="0.35">
      <c r="B1418" s="2">
        <v>2025</v>
      </c>
      <c r="C1418" s="147" t="s">
        <v>517</v>
      </c>
      <c r="D1418" s="147" t="s">
        <v>483</v>
      </c>
      <c r="F1418" s="147" t="s">
        <v>482</v>
      </c>
      <c r="G1418" s="148">
        <v>45291</v>
      </c>
      <c r="H1418" s="57">
        <v>0</v>
      </c>
      <c r="I1418" s="149" t="s">
        <v>36</v>
      </c>
      <c r="J1418" s="149" t="s">
        <v>480</v>
      </c>
      <c r="K1418" s="147" t="s">
        <v>31</v>
      </c>
    </row>
    <row r="1419" spans="2:11" ht="17.149999999999999" customHeight="1" x14ac:dyDescent="0.35">
      <c r="B1419" s="2">
        <v>2025</v>
      </c>
      <c r="C1419" s="147" t="s">
        <v>517</v>
      </c>
      <c r="D1419" s="147" t="s">
        <v>483</v>
      </c>
      <c r="F1419" s="147" t="s">
        <v>486</v>
      </c>
      <c r="G1419" s="148">
        <v>45291</v>
      </c>
      <c r="H1419" s="57">
        <v>0</v>
      </c>
      <c r="I1419" s="149" t="s">
        <v>36</v>
      </c>
      <c r="J1419" s="149" t="s">
        <v>480</v>
      </c>
      <c r="K1419" s="147" t="s">
        <v>31</v>
      </c>
    </row>
    <row r="1420" spans="2:11" ht="17.149999999999999" customHeight="1" x14ac:dyDescent="0.35">
      <c r="B1420" s="2">
        <v>2025</v>
      </c>
      <c r="C1420" s="147" t="s">
        <v>517</v>
      </c>
      <c r="D1420" s="147" t="s">
        <v>460</v>
      </c>
      <c r="F1420" s="147" t="s">
        <v>489</v>
      </c>
      <c r="G1420" s="148">
        <v>45291</v>
      </c>
      <c r="H1420" s="57">
        <v>0</v>
      </c>
      <c r="I1420" s="149" t="s">
        <v>36</v>
      </c>
      <c r="J1420" s="149" t="s">
        <v>480</v>
      </c>
      <c r="K1420" s="147" t="s">
        <v>31</v>
      </c>
    </row>
    <row r="1421" spans="2:11" ht="17.149999999999999" customHeight="1" x14ac:dyDescent="0.35">
      <c r="B1421" s="2">
        <v>2025</v>
      </c>
      <c r="C1421" s="147" t="s">
        <v>517</v>
      </c>
      <c r="D1421" s="147" t="s">
        <v>491</v>
      </c>
      <c r="F1421" s="147" t="s">
        <v>561</v>
      </c>
      <c r="G1421" s="148">
        <v>45291</v>
      </c>
      <c r="H1421" s="57">
        <v>0</v>
      </c>
      <c r="I1421" s="149" t="s">
        <v>36</v>
      </c>
      <c r="J1421" s="149" t="s">
        <v>480</v>
      </c>
      <c r="K1421" s="147" t="s">
        <v>31</v>
      </c>
    </row>
    <row r="1422" spans="2:11" ht="17.149999999999999" customHeight="1" x14ac:dyDescent="0.35">
      <c r="B1422" s="2">
        <v>2025</v>
      </c>
      <c r="C1422" s="147" t="s">
        <v>517</v>
      </c>
      <c r="D1422" s="147" t="s">
        <v>492</v>
      </c>
      <c r="F1422" s="147" t="s">
        <v>562</v>
      </c>
      <c r="G1422" s="148">
        <v>45291</v>
      </c>
      <c r="H1422" s="57">
        <v>0</v>
      </c>
      <c r="I1422" s="149" t="s">
        <v>36</v>
      </c>
      <c r="J1422" s="149" t="s">
        <v>480</v>
      </c>
      <c r="K1422" s="147" t="s">
        <v>31</v>
      </c>
    </row>
    <row r="1423" spans="2:11" ht="17.149999999999999" customHeight="1" x14ac:dyDescent="0.35">
      <c r="B1423" s="2">
        <v>2025</v>
      </c>
      <c r="C1423" s="147" t="s">
        <v>517</v>
      </c>
      <c r="D1423" s="147" t="s">
        <v>461</v>
      </c>
      <c r="F1423" s="147" t="s">
        <v>488</v>
      </c>
      <c r="G1423" s="148">
        <v>45291</v>
      </c>
      <c r="H1423" s="57">
        <v>0</v>
      </c>
      <c r="I1423" s="149" t="s">
        <v>36</v>
      </c>
      <c r="J1423" s="149" t="s">
        <v>480</v>
      </c>
      <c r="K1423" s="147" t="s">
        <v>31</v>
      </c>
    </row>
    <row r="1424" spans="2:11" ht="17.149999999999999" customHeight="1" x14ac:dyDescent="0.35">
      <c r="B1424" s="2">
        <v>2025</v>
      </c>
      <c r="C1424" s="147" t="s">
        <v>517</v>
      </c>
      <c r="D1424" s="147" t="s">
        <v>461</v>
      </c>
      <c r="F1424" s="147" t="s">
        <v>487</v>
      </c>
      <c r="G1424" s="148">
        <v>45291</v>
      </c>
      <c r="H1424" s="57">
        <v>0</v>
      </c>
      <c r="I1424" s="149" t="s">
        <v>36</v>
      </c>
      <c r="J1424" s="149" t="s">
        <v>480</v>
      </c>
      <c r="K1424" s="147" t="s">
        <v>31</v>
      </c>
    </row>
    <row r="1425" spans="2:11" ht="17.149999999999999" customHeight="1" x14ac:dyDescent="0.35">
      <c r="B1425" s="2">
        <v>2025</v>
      </c>
      <c r="C1425" s="147" t="s">
        <v>698</v>
      </c>
      <c r="D1425" s="147" t="s">
        <v>538</v>
      </c>
      <c r="F1425" s="147"/>
      <c r="G1425" s="148">
        <v>46022</v>
      </c>
      <c r="H1425" s="57">
        <v>2</v>
      </c>
      <c r="I1425" s="149" t="s">
        <v>328</v>
      </c>
      <c r="J1425" s="149" t="s">
        <v>480</v>
      </c>
      <c r="K1425" s="147" t="s">
        <v>31</v>
      </c>
    </row>
    <row r="1426" spans="2:11" ht="17.149999999999999" customHeight="1" x14ac:dyDescent="0.35">
      <c r="B1426" s="2">
        <v>2025</v>
      </c>
      <c r="C1426" s="147" t="s">
        <v>698</v>
      </c>
      <c r="D1426" s="147" t="s">
        <v>479</v>
      </c>
      <c r="F1426" s="147"/>
      <c r="G1426" s="148">
        <v>46022</v>
      </c>
      <c r="H1426" s="57">
        <v>1</v>
      </c>
      <c r="I1426" s="149" t="s">
        <v>328</v>
      </c>
      <c r="J1426" s="149" t="s">
        <v>469</v>
      </c>
      <c r="K1426" s="147" t="s">
        <v>720</v>
      </c>
    </row>
    <row r="1427" spans="2:11" ht="17.149999999999999" customHeight="1" x14ac:dyDescent="0.35">
      <c r="B1427" s="2">
        <v>2025</v>
      </c>
      <c r="C1427" s="147" t="s">
        <v>698</v>
      </c>
      <c r="D1427" s="147" t="s">
        <v>460</v>
      </c>
      <c r="F1427" s="147"/>
      <c r="G1427" s="148">
        <v>45930</v>
      </c>
      <c r="H1427" s="57">
        <v>3</v>
      </c>
      <c r="I1427" s="149" t="s">
        <v>328</v>
      </c>
      <c r="J1427" s="149" t="s">
        <v>469</v>
      </c>
      <c r="K1427" s="147" t="s">
        <v>493</v>
      </c>
    </row>
    <row r="1428" spans="2:11" ht="17.149999999999999" customHeight="1" x14ac:dyDescent="0.35">
      <c r="B1428" s="2">
        <v>2025</v>
      </c>
      <c r="C1428" s="147" t="s">
        <v>698</v>
      </c>
      <c r="D1428" s="147" t="s">
        <v>492</v>
      </c>
      <c r="F1428" s="147"/>
      <c r="G1428" s="148">
        <v>46022</v>
      </c>
      <c r="H1428" s="57">
        <v>0</v>
      </c>
      <c r="I1428" s="149" t="s">
        <v>328</v>
      </c>
      <c r="J1428" s="149" t="s">
        <v>469</v>
      </c>
      <c r="K1428" s="147" t="s">
        <v>31</v>
      </c>
    </row>
    <row r="1429" spans="2:11" ht="17.149999999999999" customHeight="1" x14ac:dyDescent="0.35">
      <c r="B1429" s="2">
        <v>2025</v>
      </c>
      <c r="C1429" s="147" t="s">
        <v>698</v>
      </c>
      <c r="D1429" s="147" t="s">
        <v>787</v>
      </c>
      <c r="F1429" s="147"/>
      <c r="G1429" s="148">
        <v>45930</v>
      </c>
      <c r="H1429" s="57">
        <v>1</v>
      </c>
      <c r="I1429" s="149" t="s">
        <v>328</v>
      </c>
      <c r="J1429" s="149" t="s">
        <v>469</v>
      </c>
      <c r="K1429" s="147" t="s">
        <v>788</v>
      </c>
    </row>
    <row r="1430" spans="2:11" ht="17.149999999999999" customHeight="1" x14ac:dyDescent="0.35">
      <c r="B1430" s="2">
        <v>2025</v>
      </c>
      <c r="C1430" s="147" t="s">
        <v>698</v>
      </c>
      <c r="D1430" s="147" t="s">
        <v>461</v>
      </c>
      <c r="F1430" s="147"/>
      <c r="G1430" s="148">
        <v>45930</v>
      </c>
      <c r="H1430" s="57">
        <v>3</v>
      </c>
      <c r="I1430" s="149" t="s">
        <v>328</v>
      </c>
      <c r="J1430" s="149" t="s">
        <v>469</v>
      </c>
      <c r="K1430" s="147" t="s">
        <v>722</v>
      </c>
    </row>
    <row r="1431" spans="2:11" ht="17.149999999999999" customHeight="1" x14ac:dyDescent="0.35">
      <c r="B1431" s="2">
        <v>2025</v>
      </c>
      <c r="C1431" s="147" t="s">
        <v>718</v>
      </c>
      <c r="D1431" s="147"/>
      <c r="F1431" s="147"/>
      <c r="G1431" s="148">
        <v>45657</v>
      </c>
      <c r="H1431" s="57">
        <v>87</v>
      </c>
      <c r="I1431" s="149" t="s">
        <v>389</v>
      </c>
      <c r="J1431" s="149" t="s">
        <v>469</v>
      </c>
      <c r="K1431" s="147" t="s">
        <v>551</v>
      </c>
    </row>
    <row r="1432" spans="2:11" ht="17.149999999999999" customHeight="1" x14ac:dyDescent="0.35">
      <c r="B1432" s="2">
        <v>2025</v>
      </c>
      <c r="C1432" s="147" t="s">
        <v>513</v>
      </c>
      <c r="D1432" s="147" t="s">
        <v>789</v>
      </c>
      <c r="F1432" s="147" t="s">
        <v>476</v>
      </c>
      <c r="G1432" s="148">
        <v>46022</v>
      </c>
      <c r="H1432" s="57">
        <v>1</v>
      </c>
      <c r="I1432" s="149" t="s">
        <v>36</v>
      </c>
      <c r="J1432" s="149" t="s">
        <v>480</v>
      </c>
      <c r="K1432" s="147" t="s">
        <v>31</v>
      </c>
    </row>
    <row r="1433" spans="2:11" ht="17.149999999999999" customHeight="1" x14ac:dyDescent="0.35">
      <c r="B1433" s="2">
        <v>2025</v>
      </c>
      <c r="C1433" s="147" t="s">
        <v>513</v>
      </c>
      <c r="D1433" s="147" t="s">
        <v>479</v>
      </c>
      <c r="F1433" s="147" t="s">
        <v>481</v>
      </c>
      <c r="G1433" s="148">
        <v>46022</v>
      </c>
      <c r="H1433" s="57">
        <v>1</v>
      </c>
      <c r="I1433" s="149" t="s">
        <v>36</v>
      </c>
      <c r="J1433" s="149" t="s">
        <v>469</v>
      </c>
      <c r="K1433" s="147" t="s">
        <v>31</v>
      </c>
    </row>
    <row r="1434" spans="2:11" ht="17.149999999999999" customHeight="1" x14ac:dyDescent="0.35">
      <c r="B1434" s="2">
        <v>2025</v>
      </c>
      <c r="C1434" s="147" t="s">
        <v>513</v>
      </c>
      <c r="D1434" s="147" t="s">
        <v>479</v>
      </c>
      <c r="F1434" s="147" t="s">
        <v>478</v>
      </c>
      <c r="G1434" s="148">
        <v>45657</v>
      </c>
      <c r="H1434" s="57">
        <v>1</v>
      </c>
      <c r="I1434" s="149" t="s">
        <v>36</v>
      </c>
      <c r="J1434" s="149" t="s">
        <v>469</v>
      </c>
      <c r="K1434" s="147" t="s">
        <v>31</v>
      </c>
    </row>
    <row r="1435" spans="2:11" ht="17.149999999999999" customHeight="1" x14ac:dyDescent="0.35">
      <c r="B1435" s="2">
        <v>2025</v>
      </c>
      <c r="C1435" s="147" t="s">
        <v>513</v>
      </c>
      <c r="D1435" s="147" t="s">
        <v>483</v>
      </c>
      <c r="F1435" s="147" t="s">
        <v>482</v>
      </c>
      <c r="G1435" s="148">
        <v>45657</v>
      </c>
      <c r="H1435" s="57">
        <v>1</v>
      </c>
      <c r="I1435" s="149" t="s">
        <v>36</v>
      </c>
      <c r="J1435" s="149" t="s">
        <v>458</v>
      </c>
      <c r="K1435" s="147" t="s">
        <v>31</v>
      </c>
    </row>
    <row r="1436" spans="2:11" ht="17.149999999999999" customHeight="1" x14ac:dyDescent="0.35">
      <c r="B1436" s="2">
        <v>2025</v>
      </c>
      <c r="C1436" s="147" t="s">
        <v>513</v>
      </c>
      <c r="D1436" s="147" t="s">
        <v>483</v>
      </c>
      <c r="F1436" s="147" t="s">
        <v>486</v>
      </c>
      <c r="G1436" s="148">
        <v>46022</v>
      </c>
      <c r="H1436" s="57">
        <v>1</v>
      </c>
      <c r="I1436" s="149" t="s">
        <v>36</v>
      </c>
      <c r="J1436" s="149" t="s">
        <v>480</v>
      </c>
      <c r="K1436" s="147" t="s">
        <v>31</v>
      </c>
    </row>
    <row r="1437" spans="2:11" ht="17.149999999999999" customHeight="1" x14ac:dyDescent="0.35">
      <c r="B1437" s="2">
        <v>2025</v>
      </c>
      <c r="C1437" s="147" t="s">
        <v>513</v>
      </c>
      <c r="D1437" s="147" t="s">
        <v>492</v>
      </c>
      <c r="F1437" s="147" t="s">
        <v>562</v>
      </c>
      <c r="G1437" s="148">
        <v>46022</v>
      </c>
      <c r="H1437" s="57">
        <v>0</v>
      </c>
      <c r="I1437" s="149" t="s">
        <v>36</v>
      </c>
      <c r="J1437" s="149" t="s">
        <v>469</v>
      </c>
      <c r="K1437" s="147" t="s">
        <v>31</v>
      </c>
    </row>
    <row r="1438" spans="2:11" ht="17.149999999999999" customHeight="1" x14ac:dyDescent="0.35">
      <c r="B1438" s="2">
        <v>2025</v>
      </c>
      <c r="C1438" s="147" t="s">
        <v>513</v>
      </c>
      <c r="D1438" s="147" t="s">
        <v>461</v>
      </c>
      <c r="F1438" s="147" t="s">
        <v>488</v>
      </c>
      <c r="G1438" s="148">
        <v>45657</v>
      </c>
      <c r="H1438" s="57">
        <v>0</v>
      </c>
      <c r="I1438" s="149" t="s">
        <v>36</v>
      </c>
      <c r="J1438" s="149" t="s">
        <v>480</v>
      </c>
      <c r="K1438" s="147" t="s">
        <v>31</v>
      </c>
    </row>
    <row r="1439" spans="2:11" ht="17.149999999999999" customHeight="1" x14ac:dyDescent="0.35">
      <c r="B1439" s="2">
        <v>2025</v>
      </c>
      <c r="C1439" s="147" t="s">
        <v>513</v>
      </c>
      <c r="D1439" s="147" t="s">
        <v>461</v>
      </c>
      <c r="F1439" s="147" t="s">
        <v>487</v>
      </c>
      <c r="G1439" s="148">
        <v>45657</v>
      </c>
      <c r="H1439" s="57">
        <v>1</v>
      </c>
      <c r="I1439" s="149" t="s">
        <v>36</v>
      </c>
      <c r="J1439" s="149" t="s">
        <v>469</v>
      </c>
      <c r="K1439" s="147" t="s">
        <v>31</v>
      </c>
    </row>
    <row r="1440" spans="2:11" ht="17.149999999999999" customHeight="1" x14ac:dyDescent="0.35">
      <c r="B1440" s="2">
        <v>2025</v>
      </c>
      <c r="C1440" s="147" t="s">
        <v>514</v>
      </c>
      <c r="D1440" s="147" t="s">
        <v>479</v>
      </c>
      <c r="F1440" s="147" t="s">
        <v>481</v>
      </c>
      <c r="G1440" s="148">
        <v>46022</v>
      </c>
      <c r="H1440" s="57">
        <v>1</v>
      </c>
      <c r="I1440" s="149" t="s">
        <v>36</v>
      </c>
      <c r="J1440" s="149" t="s">
        <v>469</v>
      </c>
      <c r="K1440" s="147" t="s">
        <v>31</v>
      </c>
    </row>
    <row r="1441" spans="2:11" ht="17.149999999999999" customHeight="1" x14ac:dyDescent="0.35">
      <c r="B1441" s="2">
        <v>2025</v>
      </c>
      <c r="C1441" s="147" t="s">
        <v>514</v>
      </c>
      <c r="D1441" s="147" t="s">
        <v>479</v>
      </c>
      <c r="F1441" s="147" t="s">
        <v>478</v>
      </c>
      <c r="G1441" s="148">
        <v>45657</v>
      </c>
      <c r="H1441" s="57">
        <v>1</v>
      </c>
      <c r="I1441" s="149" t="s">
        <v>36</v>
      </c>
      <c r="J1441" s="149" t="s">
        <v>469</v>
      </c>
      <c r="K1441" s="147" t="s">
        <v>31</v>
      </c>
    </row>
    <row r="1442" spans="2:11" ht="17.149999999999999" customHeight="1" x14ac:dyDescent="0.35">
      <c r="B1442" s="2">
        <v>2025</v>
      </c>
      <c r="C1442" s="147" t="s">
        <v>514</v>
      </c>
      <c r="D1442" s="147" t="s">
        <v>483</v>
      </c>
      <c r="F1442" s="147" t="s">
        <v>482</v>
      </c>
      <c r="G1442" s="148">
        <v>45657</v>
      </c>
      <c r="H1442" s="57">
        <v>1</v>
      </c>
      <c r="I1442" s="149" t="s">
        <v>36</v>
      </c>
      <c r="J1442" s="149" t="s">
        <v>458</v>
      </c>
      <c r="K1442" s="147" t="s">
        <v>31</v>
      </c>
    </row>
    <row r="1443" spans="2:11" ht="17.149999999999999" customHeight="1" x14ac:dyDescent="0.35">
      <c r="B1443" s="2">
        <v>2025</v>
      </c>
      <c r="C1443" s="147" t="s">
        <v>514</v>
      </c>
      <c r="D1443" s="147" t="s">
        <v>483</v>
      </c>
      <c r="F1443" s="147" t="s">
        <v>486</v>
      </c>
      <c r="G1443" s="148">
        <v>46022</v>
      </c>
      <c r="H1443" s="57">
        <v>1</v>
      </c>
      <c r="I1443" s="149" t="s">
        <v>36</v>
      </c>
      <c r="J1443" s="149" t="s">
        <v>480</v>
      </c>
      <c r="K1443" s="147" t="s">
        <v>31</v>
      </c>
    </row>
    <row r="1444" spans="2:11" ht="17.149999999999999" customHeight="1" x14ac:dyDescent="0.35">
      <c r="B1444" s="2">
        <v>2025</v>
      </c>
      <c r="C1444" s="147" t="s">
        <v>514</v>
      </c>
      <c r="D1444" s="147" t="s">
        <v>492</v>
      </c>
      <c r="F1444" s="147" t="s">
        <v>562</v>
      </c>
      <c r="G1444" s="148">
        <v>46022</v>
      </c>
      <c r="H1444" s="57">
        <v>0</v>
      </c>
      <c r="I1444" s="149" t="s">
        <v>36</v>
      </c>
      <c r="J1444" s="149" t="s">
        <v>469</v>
      </c>
      <c r="K1444" s="147" t="s">
        <v>31</v>
      </c>
    </row>
    <row r="1445" spans="2:11" ht="17.149999999999999" customHeight="1" x14ac:dyDescent="0.35">
      <c r="B1445" s="2">
        <v>2025</v>
      </c>
      <c r="C1445" s="147" t="s">
        <v>514</v>
      </c>
      <c r="D1445" s="147" t="s">
        <v>461</v>
      </c>
      <c r="F1445" s="147" t="s">
        <v>488</v>
      </c>
      <c r="G1445" s="148">
        <v>45657</v>
      </c>
      <c r="H1445" s="57">
        <v>0</v>
      </c>
      <c r="I1445" s="149" t="s">
        <v>36</v>
      </c>
      <c r="J1445" s="149" t="s">
        <v>480</v>
      </c>
      <c r="K1445" s="147" t="s">
        <v>31</v>
      </c>
    </row>
    <row r="1446" spans="2:11" ht="17.149999999999999" customHeight="1" x14ac:dyDescent="0.35">
      <c r="B1446" s="2">
        <v>2025</v>
      </c>
      <c r="C1446" s="147" t="s">
        <v>514</v>
      </c>
      <c r="D1446" s="147" t="s">
        <v>461</v>
      </c>
      <c r="F1446" s="147" t="s">
        <v>487</v>
      </c>
      <c r="G1446" s="148">
        <v>45657</v>
      </c>
      <c r="H1446" s="57">
        <v>1</v>
      </c>
      <c r="I1446" s="149" t="s">
        <v>36</v>
      </c>
      <c r="J1446" s="149" t="s">
        <v>469</v>
      </c>
      <c r="K1446" s="147" t="s">
        <v>31</v>
      </c>
    </row>
    <row r="1447" spans="2:11" ht="17.149999999999999" customHeight="1" x14ac:dyDescent="0.35">
      <c r="B1447" s="2">
        <v>2025</v>
      </c>
      <c r="C1447" s="147" t="s">
        <v>473</v>
      </c>
      <c r="D1447" s="147" t="s">
        <v>538</v>
      </c>
      <c r="F1447" s="147"/>
      <c r="G1447" s="148">
        <v>46022</v>
      </c>
      <c r="H1447" s="57">
        <v>0</v>
      </c>
      <c r="I1447" s="149" t="s">
        <v>66</v>
      </c>
      <c r="J1447" s="149" t="s">
        <v>480</v>
      </c>
      <c r="K1447" s="147" t="s">
        <v>31</v>
      </c>
    </row>
    <row r="1448" spans="2:11" ht="17.149999999999999" customHeight="1" x14ac:dyDescent="0.35">
      <c r="B1448" s="2">
        <v>2025</v>
      </c>
      <c r="C1448" s="147" t="s">
        <v>473</v>
      </c>
      <c r="D1448" s="147" t="s">
        <v>479</v>
      </c>
      <c r="F1448" s="147"/>
      <c r="G1448" s="148">
        <v>45665</v>
      </c>
      <c r="H1448" s="57">
        <v>1</v>
      </c>
      <c r="I1448" s="149" t="s">
        <v>66</v>
      </c>
      <c r="J1448" s="149" t="s">
        <v>469</v>
      </c>
      <c r="K1448" s="147" t="s">
        <v>720</v>
      </c>
    </row>
    <row r="1449" spans="2:11" ht="17.149999999999999" customHeight="1" x14ac:dyDescent="0.35">
      <c r="B1449" s="2">
        <v>2025</v>
      </c>
      <c r="C1449" s="147" t="s">
        <v>473</v>
      </c>
      <c r="D1449" s="147" t="s">
        <v>483</v>
      </c>
      <c r="F1449" s="147"/>
      <c r="G1449" s="148">
        <v>46022</v>
      </c>
      <c r="H1449" s="57">
        <v>1</v>
      </c>
      <c r="I1449" s="149" t="s">
        <v>66</v>
      </c>
      <c r="J1449" s="149" t="s">
        <v>480</v>
      </c>
      <c r="K1449" s="147" t="s">
        <v>31</v>
      </c>
    </row>
    <row r="1450" spans="2:11" ht="17.149999999999999" customHeight="1" x14ac:dyDescent="0.35">
      <c r="B1450" s="2">
        <v>2025</v>
      </c>
      <c r="C1450" s="147" t="s">
        <v>473</v>
      </c>
      <c r="D1450" s="147" t="s">
        <v>460</v>
      </c>
      <c r="F1450" s="147"/>
      <c r="G1450" s="148">
        <v>45930</v>
      </c>
      <c r="H1450" s="57">
        <v>1</v>
      </c>
      <c r="I1450" s="149" t="s">
        <v>66</v>
      </c>
      <c r="J1450" s="149" t="s">
        <v>458</v>
      </c>
      <c r="K1450" s="147" t="s">
        <v>493</v>
      </c>
    </row>
    <row r="1451" spans="2:11" ht="17.149999999999999" customHeight="1" x14ac:dyDescent="0.35">
      <c r="B1451" s="2">
        <v>2025</v>
      </c>
      <c r="C1451" s="147" t="s">
        <v>473</v>
      </c>
      <c r="D1451" s="147" t="s">
        <v>491</v>
      </c>
      <c r="F1451" s="147"/>
      <c r="G1451" s="148">
        <v>45657</v>
      </c>
      <c r="H1451" s="57">
        <v>0</v>
      </c>
      <c r="I1451" s="149" t="s">
        <v>66</v>
      </c>
      <c r="J1451" s="149" t="s">
        <v>458</v>
      </c>
      <c r="K1451" s="147" t="s">
        <v>31</v>
      </c>
    </row>
    <row r="1452" spans="2:11" ht="17.149999999999999" customHeight="1" x14ac:dyDescent="0.35">
      <c r="B1452" s="2">
        <v>2025</v>
      </c>
      <c r="C1452" s="147" t="s">
        <v>473</v>
      </c>
      <c r="D1452" s="147" t="s">
        <v>492</v>
      </c>
      <c r="F1452" s="147"/>
      <c r="G1452" s="148">
        <v>46022</v>
      </c>
      <c r="H1452" s="57">
        <v>0</v>
      </c>
      <c r="I1452" s="149" t="s">
        <v>66</v>
      </c>
      <c r="J1452" s="149" t="s">
        <v>469</v>
      </c>
      <c r="K1452" s="147" t="s">
        <v>31</v>
      </c>
    </row>
    <row r="1453" spans="2:11" ht="17.149999999999999" customHeight="1" x14ac:dyDescent="0.35">
      <c r="B1453" s="2">
        <v>2025</v>
      </c>
      <c r="C1453" s="147" t="s">
        <v>473</v>
      </c>
      <c r="D1453" s="147" t="s">
        <v>787</v>
      </c>
      <c r="F1453" s="147"/>
      <c r="G1453" s="148">
        <v>45930</v>
      </c>
      <c r="H1453" s="57">
        <v>1</v>
      </c>
      <c r="I1453" s="149" t="s">
        <v>66</v>
      </c>
      <c r="J1453" s="149" t="s">
        <v>458</v>
      </c>
      <c r="K1453" s="147" t="s">
        <v>788</v>
      </c>
    </row>
    <row r="1454" spans="2:11" ht="17.149999999999999" customHeight="1" x14ac:dyDescent="0.35">
      <c r="B1454" s="2">
        <v>2025</v>
      </c>
      <c r="C1454" s="147" t="s">
        <v>473</v>
      </c>
      <c r="D1454" s="147" t="s">
        <v>461</v>
      </c>
      <c r="F1454" s="147"/>
      <c r="G1454" s="148">
        <v>45930</v>
      </c>
      <c r="H1454" s="57">
        <v>0</v>
      </c>
      <c r="I1454" s="149" t="s">
        <v>66</v>
      </c>
      <c r="J1454" s="149" t="s">
        <v>469</v>
      </c>
      <c r="K1454" s="147" t="s">
        <v>722</v>
      </c>
    </row>
    <row r="1455" spans="2:11" ht="17.149999999999999" customHeight="1" x14ac:dyDescent="0.35">
      <c r="B1455" s="2">
        <v>2025</v>
      </c>
      <c r="C1455" s="147" t="s">
        <v>558</v>
      </c>
      <c r="D1455" s="147"/>
      <c r="F1455" s="147"/>
      <c r="G1455" s="148">
        <v>45291</v>
      </c>
      <c r="H1455" s="57">
        <v>4</v>
      </c>
      <c r="I1455" s="149" t="s">
        <v>724</v>
      </c>
      <c r="J1455" s="149" t="s">
        <v>458</v>
      </c>
      <c r="K1455" s="147" t="s">
        <v>551</v>
      </c>
    </row>
    <row r="1456" spans="2:11" ht="17.149999999999999" customHeight="1" x14ac:dyDescent="0.35">
      <c r="B1456" s="2">
        <v>2025</v>
      </c>
      <c r="C1456" s="147" t="s">
        <v>559</v>
      </c>
      <c r="D1456" s="147"/>
      <c r="F1456" s="147"/>
      <c r="G1456" s="148">
        <v>45657</v>
      </c>
      <c r="H1456" s="57">
        <v>30</v>
      </c>
      <c r="I1456" s="149" t="s">
        <v>389</v>
      </c>
      <c r="J1456" s="149" t="s">
        <v>469</v>
      </c>
      <c r="K1456" s="147" t="s">
        <v>551</v>
      </c>
    </row>
    <row r="1457" spans="2:11" ht="17.149999999999999" customHeight="1" x14ac:dyDescent="0.35">
      <c r="B1457" s="2">
        <v>2025</v>
      </c>
      <c r="C1457" s="147" t="s">
        <v>560</v>
      </c>
      <c r="D1457" s="147"/>
      <c r="F1457" s="147"/>
      <c r="G1457" s="148">
        <v>45657</v>
      </c>
      <c r="H1457" s="57">
        <v>89</v>
      </c>
      <c r="I1457" s="149" t="s">
        <v>389</v>
      </c>
      <c r="J1457" s="149" t="s">
        <v>469</v>
      </c>
      <c r="K1457" s="147" t="s">
        <v>551</v>
      </c>
    </row>
    <row r="1458" spans="2:11" ht="17.149999999999999" customHeight="1" x14ac:dyDescent="0.35">
      <c r="B1458" s="2">
        <v>2025</v>
      </c>
      <c r="C1458" s="147" t="s">
        <v>502</v>
      </c>
      <c r="D1458" s="147" t="s">
        <v>479</v>
      </c>
      <c r="F1458" s="147" t="s">
        <v>481</v>
      </c>
      <c r="G1458" s="148">
        <v>46022</v>
      </c>
      <c r="H1458" s="57">
        <v>1</v>
      </c>
      <c r="I1458" s="149" t="s">
        <v>36</v>
      </c>
      <c r="J1458" s="149" t="s">
        <v>469</v>
      </c>
      <c r="K1458" s="147" t="s">
        <v>31</v>
      </c>
    </row>
    <row r="1459" spans="2:11" ht="17.149999999999999" customHeight="1" x14ac:dyDescent="0.35">
      <c r="B1459" s="2">
        <v>2025</v>
      </c>
      <c r="C1459" s="147" t="s">
        <v>502</v>
      </c>
      <c r="D1459" s="147" t="s">
        <v>479</v>
      </c>
      <c r="F1459" s="147" t="s">
        <v>478</v>
      </c>
      <c r="G1459" s="148">
        <v>45657</v>
      </c>
      <c r="H1459" s="57">
        <v>1</v>
      </c>
      <c r="I1459" s="149" t="s">
        <v>36</v>
      </c>
      <c r="J1459" s="149" t="s">
        <v>469</v>
      </c>
      <c r="K1459" s="147" t="s">
        <v>31</v>
      </c>
    </row>
    <row r="1460" spans="2:11" ht="17.149999999999999" customHeight="1" x14ac:dyDescent="0.35">
      <c r="B1460" s="2">
        <v>2025</v>
      </c>
      <c r="C1460" s="147" t="s">
        <v>502</v>
      </c>
      <c r="D1460" s="147" t="s">
        <v>483</v>
      </c>
      <c r="F1460" s="147" t="s">
        <v>482</v>
      </c>
      <c r="G1460" s="148">
        <v>45657</v>
      </c>
      <c r="H1460" s="57">
        <v>1</v>
      </c>
      <c r="I1460" s="149" t="s">
        <v>36</v>
      </c>
      <c r="J1460" s="149" t="s">
        <v>458</v>
      </c>
      <c r="K1460" s="147" t="s">
        <v>31</v>
      </c>
    </row>
    <row r="1461" spans="2:11" ht="17.149999999999999" customHeight="1" x14ac:dyDescent="0.35">
      <c r="B1461" s="2">
        <v>2025</v>
      </c>
      <c r="C1461" s="147" t="s">
        <v>502</v>
      </c>
      <c r="D1461" s="147" t="s">
        <v>492</v>
      </c>
      <c r="F1461" s="147" t="s">
        <v>562</v>
      </c>
      <c r="G1461" s="148">
        <v>46022</v>
      </c>
      <c r="H1461" s="57">
        <v>1</v>
      </c>
      <c r="I1461" s="149" t="s">
        <v>36</v>
      </c>
      <c r="J1461" s="149" t="s">
        <v>469</v>
      </c>
      <c r="K1461" s="147" t="s">
        <v>31</v>
      </c>
    </row>
    <row r="1462" spans="2:11" ht="17.149999999999999" customHeight="1" x14ac:dyDescent="0.35">
      <c r="B1462" s="2">
        <v>2025</v>
      </c>
      <c r="C1462" s="147" t="s">
        <v>508</v>
      </c>
      <c r="D1462" s="147" t="s">
        <v>477</v>
      </c>
      <c r="F1462" s="147" t="s">
        <v>476</v>
      </c>
      <c r="G1462" s="148">
        <v>45291</v>
      </c>
      <c r="H1462" s="57">
        <v>0</v>
      </c>
      <c r="I1462" s="149" t="s">
        <v>36</v>
      </c>
      <c r="J1462" s="149" t="s">
        <v>480</v>
      </c>
      <c r="K1462" s="147" t="s">
        <v>31</v>
      </c>
    </row>
    <row r="1463" spans="2:11" ht="17.149999999999999" customHeight="1" x14ac:dyDescent="0.35">
      <c r="B1463" s="2">
        <v>2025</v>
      </c>
      <c r="C1463" s="147" t="s">
        <v>508</v>
      </c>
      <c r="D1463" s="147" t="s">
        <v>477</v>
      </c>
      <c r="F1463" s="147" t="s">
        <v>563</v>
      </c>
      <c r="G1463" s="148">
        <v>45291</v>
      </c>
      <c r="H1463" s="57">
        <v>0</v>
      </c>
      <c r="I1463" s="149" t="s">
        <v>36</v>
      </c>
      <c r="J1463" s="149" t="s">
        <v>480</v>
      </c>
      <c r="K1463" s="147" t="s">
        <v>31</v>
      </c>
    </row>
    <row r="1464" spans="2:11" ht="17.149999999999999" customHeight="1" x14ac:dyDescent="0.35">
      <c r="B1464" s="2">
        <v>2025</v>
      </c>
      <c r="C1464" s="147" t="s">
        <v>508</v>
      </c>
      <c r="D1464" s="147" t="s">
        <v>479</v>
      </c>
      <c r="F1464" s="147" t="s">
        <v>481</v>
      </c>
      <c r="G1464" s="148">
        <v>45291</v>
      </c>
      <c r="H1464" s="57">
        <v>0</v>
      </c>
      <c r="I1464" s="149" t="s">
        <v>36</v>
      </c>
      <c r="J1464" s="149" t="s">
        <v>480</v>
      </c>
      <c r="K1464" s="147" t="s">
        <v>31</v>
      </c>
    </row>
    <row r="1465" spans="2:11" ht="17.149999999999999" customHeight="1" x14ac:dyDescent="0.35">
      <c r="B1465" s="2">
        <v>2025</v>
      </c>
      <c r="C1465" s="147" t="s">
        <v>508</v>
      </c>
      <c r="D1465" s="147" t="s">
        <v>479</v>
      </c>
      <c r="F1465" s="147" t="s">
        <v>478</v>
      </c>
      <c r="G1465" s="148">
        <v>45291</v>
      </c>
      <c r="H1465" s="57">
        <v>0</v>
      </c>
      <c r="I1465" s="149" t="s">
        <v>36</v>
      </c>
      <c r="J1465" s="149" t="s">
        <v>480</v>
      </c>
      <c r="K1465" s="147" t="s">
        <v>31</v>
      </c>
    </row>
    <row r="1466" spans="2:11" ht="17.149999999999999" customHeight="1" x14ac:dyDescent="0.35">
      <c r="B1466" s="2">
        <v>2025</v>
      </c>
      <c r="C1466" s="147" t="s">
        <v>508</v>
      </c>
      <c r="D1466" s="147" t="s">
        <v>483</v>
      </c>
      <c r="F1466" s="147" t="s">
        <v>484</v>
      </c>
      <c r="G1466" s="148">
        <v>45291</v>
      </c>
      <c r="H1466" s="57">
        <v>1</v>
      </c>
      <c r="I1466" s="149" t="s">
        <v>36</v>
      </c>
      <c r="J1466" s="149" t="s">
        <v>469</v>
      </c>
      <c r="K1466" s="147" t="s">
        <v>31</v>
      </c>
    </row>
    <row r="1467" spans="2:11" ht="17.149999999999999" customHeight="1" x14ac:dyDescent="0.35">
      <c r="B1467" s="2">
        <v>2025</v>
      </c>
      <c r="C1467" s="147" t="s">
        <v>508</v>
      </c>
      <c r="D1467" s="147" t="s">
        <v>483</v>
      </c>
      <c r="F1467" s="147" t="s">
        <v>485</v>
      </c>
      <c r="G1467" s="148">
        <v>45291</v>
      </c>
      <c r="H1467" s="57">
        <v>1</v>
      </c>
      <c r="I1467" s="149" t="s">
        <v>36</v>
      </c>
      <c r="J1467" s="149" t="s">
        <v>469</v>
      </c>
      <c r="K1467" s="147" t="s">
        <v>31</v>
      </c>
    </row>
    <row r="1468" spans="2:11" ht="17.149999999999999" customHeight="1" x14ac:dyDescent="0.35">
      <c r="B1468" s="2">
        <v>2025</v>
      </c>
      <c r="C1468" s="147" t="s">
        <v>508</v>
      </c>
      <c r="D1468" s="147" t="s">
        <v>483</v>
      </c>
      <c r="F1468" s="147" t="s">
        <v>482</v>
      </c>
      <c r="G1468" s="148">
        <v>45291</v>
      </c>
      <c r="H1468" s="57">
        <v>1</v>
      </c>
      <c r="I1468" s="149" t="s">
        <v>36</v>
      </c>
      <c r="J1468" s="149" t="s">
        <v>458</v>
      </c>
      <c r="K1468" s="147" t="s">
        <v>31</v>
      </c>
    </row>
    <row r="1469" spans="2:11" ht="17.149999999999999" customHeight="1" x14ac:dyDescent="0.35">
      <c r="B1469" s="2">
        <v>2025</v>
      </c>
      <c r="C1469" s="147" t="s">
        <v>508</v>
      </c>
      <c r="D1469" s="147" t="s">
        <v>483</v>
      </c>
      <c r="F1469" s="147" t="s">
        <v>486</v>
      </c>
      <c r="G1469" s="148">
        <v>45291</v>
      </c>
      <c r="H1469" s="57">
        <v>1</v>
      </c>
      <c r="I1469" s="149" t="s">
        <v>36</v>
      </c>
      <c r="J1469" s="149" t="s">
        <v>469</v>
      </c>
      <c r="K1469" s="147" t="s">
        <v>31</v>
      </c>
    </row>
    <row r="1470" spans="2:11" ht="17.149999999999999" customHeight="1" x14ac:dyDescent="0.35">
      <c r="B1470" s="2">
        <v>2025</v>
      </c>
      <c r="C1470" s="147" t="s">
        <v>508</v>
      </c>
      <c r="D1470" s="147" t="s">
        <v>460</v>
      </c>
      <c r="F1470" s="147" t="s">
        <v>489</v>
      </c>
      <c r="G1470" s="148">
        <v>45291</v>
      </c>
      <c r="H1470" s="57">
        <v>0</v>
      </c>
      <c r="I1470" s="149" t="s">
        <v>36</v>
      </c>
      <c r="J1470" s="149" t="s">
        <v>480</v>
      </c>
      <c r="K1470" s="147" t="s">
        <v>31</v>
      </c>
    </row>
    <row r="1471" spans="2:11" ht="17.149999999999999" customHeight="1" x14ac:dyDescent="0.35">
      <c r="B1471" s="2">
        <v>2025</v>
      </c>
      <c r="C1471" s="147" t="s">
        <v>508</v>
      </c>
      <c r="D1471" s="147" t="s">
        <v>491</v>
      </c>
      <c r="F1471" s="147" t="s">
        <v>561</v>
      </c>
      <c r="G1471" s="148">
        <v>45291</v>
      </c>
      <c r="H1471" s="57">
        <v>0</v>
      </c>
      <c r="I1471" s="149" t="s">
        <v>36</v>
      </c>
      <c r="J1471" s="149" t="s">
        <v>480</v>
      </c>
      <c r="K1471" s="147" t="s">
        <v>31</v>
      </c>
    </row>
    <row r="1472" spans="2:11" ht="17.149999999999999" customHeight="1" x14ac:dyDescent="0.35">
      <c r="B1472" s="2">
        <v>2025</v>
      </c>
      <c r="C1472" s="147" t="s">
        <v>508</v>
      </c>
      <c r="D1472" s="147" t="s">
        <v>492</v>
      </c>
      <c r="F1472" s="147" t="s">
        <v>562</v>
      </c>
      <c r="G1472" s="148">
        <v>45291</v>
      </c>
      <c r="H1472" s="57">
        <v>0</v>
      </c>
      <c r="I1472" s="149" t="s">
        <v>36</v>
      </c>
      <c r="J1472" s="149" t="s">
        <v>480</v>
      </c>
      <c r="K1472" s="147" t="s">
        <v>31</v>
      </c>
    </row>
    <row r="1473" spans="2:11" ht="17.149999999999999" customHeight="1" x14ac:dyDescent="0.35">
      <c r="B1473" s="2">
        <v>2025</v>
      </c>
      <c r="C1473" s="147" t="s">
        <v>508</v>
      </c>
      <c r="D1473" s="147" t="s">
        <v>461</v>
      </c>
      <c r="F1473" s="147" t="s">
        <v>488</v>
      </c>
      <c r="G1473" s="148">
        <v>45291</v>
      </c>
      <c r="H1473" s="57">
        <v>0</v>
      </c>
      <c r="I1473" s="149" t="s">
        <v>36</v>
      </c>
      <c r="J1473" s="149" t="s">
        <v>480</v>
      </c>
      <c r="K1473" s="147" t="s">
        <v>31</v>
      </c>
    </row>
    <row r="1474" spans="2:11" ht="17.149999999999999" customHeight="1" x14ac:dyDescent="0.35">
      <c r="B1474" s="2">
        <v>2025</v>
      </c>
      <c r="C1474" s="147" t="s">
        <v>508</v>
      </c>
      <c r="D1474" s="147" t="s">
        <v>461</v>
      </c>
      <c r="F1474" s="147" t="s">
        <v>487</v>
      </c>
      <c r="G1474" s="148">
        <v>45291</v>
      </c>
      <c r="H1474" s="57">
        <v>0</v>
      </c>
      <c r="I1474" s="149" t="s">
        <v>36</v>
      </c>
      <c r="J1474" s="149" t="s">
        <v>480</v>
      </c>
      <c r="K1474" s="147" t="s">
        <v>31</v>
      </c>
    </row>
    <row r="1475" spans="2:11" ht="17.149999999999999" customHeight="1" x14ac:dyDescent="0.35">
      <c r="B1475" s="2">
        <v>2025</v>
      </c>
      <c r="C1475" s="147" t="s">
        <v>525</v>
      </c>
      <c r="D1475" s="147" t="s">
        <v>477</v>
      </c>
      <c r="F1475" s="147"/>
      <c r="G1475" s="148">
        <v>45291</v>
      </c>
      <c r="H1475" s="57">
        <v>1</v>
      </c>
      <c r="I1475" s="149" t="s">
        <v>471</v>
      </c>
      <c r="J1475" s="149" t="s">
        <v>458</v>
      </c>
      <c r="K1475" s="147" t="s">
        <v>31</v>
      </c>
    </row>
    <row r="1476" spans="2:11" ht="17.149999999999999" customHeight="1" x14ac:dyDescent="0.35">
      <c r="B1476" s="2">
        <v>2025</v>
      </c>
      <c r="C1476" s="147" t="s">
        <v>525</v>
      </c>
      <c r="D1476" s="147" t="s">
        <v>479</v>
      </c>
      <c r="F1476" s="147"/>
      <c r="G1476" s="148">
        <v>45291</v>
      </c>
      <c r="H1476" s="57">
        <v>1</v>
      </c>
      <c r="I1476" s="149" t="s">
        <v>471</v>
      </c>
      <c r="J1476" s="149" t="s">
        <v>458</v>
      </c>
      <c r="K1476" s="147" t="s">
        <v>720</v>
      </c>
    </row>
    <row r="1477" spans="2:11" ht="17.149999999999999" customHeight="1" x14ac:dyDescent="0.35">
      <c r="B1477" s="2">
        <v>2025</v>
      </c>
      <c r="C1477" s="147" t="s">
        <v>525</v>
      </c>
      <c r="D1477" s="147" t="s">
        <v>483</v>
      </c>
      <c r="F1477" s="147"/>
      <c r="G1477" s="148">
        <v>45291</v>
      </c>
      <c r="H1477" s="57">
        <v>1</v>
      </c>
      <c r="I1477" s="149" t="s">
        <v>471</v>
      </c>
      <c r="J1477" s="149" t="s">
        <v>458</v>
      </c>
      <c r="K1477" s="147" t="s">
        <v>31</v>
      </c>
    </row>
    <row r="1478" spans="2:11" ht="17.149999999999999" customHeight="1" x14ac:dyDescent="0.35">
      <c r="B1478" s="2">
        <v>2025</v>
      </c>
      <c r="C1478" s="147" t="s">
        <v>525</v>
      </c>
      <c r="D1478" s="147" t="s">
        <v>460</v>
      </c>
      <c r="F1478" s="147"/>
      <c r="G1478" s="148">
        <v>45199</v>
      </c>
      <c r="H1478" s="57">
        <v>1</v>
      </c>
      <c r="I1478" s="149" t="s">
        <v>66</v>
      </c>
      <c r="J1478" s="149" t="s">
        <v>469</v>
      </c>
      <c r="K1478" s="147" t="s">
        <v>493</v>
      </c>
    </row>
    <row r="1479" spans="2:11" ht="17.149999999999999" customHeight="1" x14ac:dyDescent="0.35">
      <c r="B1479" s="2">
        <v>2025</v>
      </c>
      <c r="C1479" s="147" t="s">
        <v>525</v>
      </c>
      <c r="D1479" s="147" t="s">
        <v>491</v>
      </c>
      <c r="F1479" s="147"/>
      <c r="G1479" s="148">
        <v>45291</v>
      </c>
      <c r="H1479" s="57">
        <v>1</v>
      </c>
      <c r="I1479" s="149" t="s">
        <v>471</v>
      </c>
      <c r="J1479" s="149" t="s">
        <v>458</v>
      </c>
      <c r="K1479" s="147" t="s">
        <v>31</v>
      </c>
    </row>
    <row r="1480" spans="2:11" ht="17.149999999999999" customHeight="1" x14ac:dyDescent="0.35">
      <c r="B1480" s="2">
        <v>2025</v>
      </c>
      <c r="C1480" s="147" t="s">
        <v>525</v>
      </c>
      <c r="D1480" s="147" t="s">
        <v>492</v>
      </c>
      <c r="F1480" s="147"/>
      <c r="G1480" s="148">
        <v>45291</v>
      </c>
      <c r="H1480" s="57">
        <v>1</v>
      </c>
      <c r="I1480" s="149" t="s">
        <v>471</v>
      </c>
      <c r="J1480" s="149" t="s">
        <v>458</v>
      </c>
      <c r="K1480" s="147" t="s">
        <v>31</v>
      </c>
    </row>
    <row r="1481" spans="2:11" ht="17.149999999999999" customHeight="1" x14ac:dyDescent="0.35">
      <c r="B1481" s="2">
        <v>2025</v>
      </c>
      <c r="C1481" s="147" t="s">
        <v>525</v>
      </c>
      <c r="D1481" s="147" t="s">
        <v>787</v>
      </c>
      <c r="F1481" s="147"/>
      <c r="G1481" s="148">
        <v>45138</v>
      </c>
      <c r="H1481" s="57">
        <v>1</v>
      </c>
      <c r="I1481" s="149" t="s">
        <v>66</v>
      </c>
      <c r="J1481" s="149" t="s">
        <v>480</v>
      </c>
      <c r="K1481" s="147" t="s">
        <v>788</v>
      </c>
    </row>
    <row r="1482" spans="2:11" ht="17.149999999999999" customHeight="1" x14ac:dyDescent="0.35">
      <c r="B1482" s="2">
        <v>2025</v>
      </c>
      <c r="C1482" s="147" t="s">
        <v>525</v>
      </c>
      <c r="D1482" s="147" t="s">
        <v>461</v>
      </c>
      <c r="F1482" s="147"/>
      <c r="G1482" s="148">
        <v>45138</v>
      </c>
      <c r="H1482" s="57">
        <v>1</v>
      </c>
      <c r="I1482" s="149" t="s">
        <v>66</v>
      </c>
      <c r="J1482" s="149" t="s">
        <v>469</v>
      </c>
      <c r="K1482" s="147" t="s">
        <v>722</v>
      </c>
    </row>
    <row r="1483" spans="2:11" ht="17.149999999999999" customHeight="1" x14ac:dyDescent="0.35">
      <c r="B1483" s="2">
        <v>2025</v>
      </c>
      <c r="C1483" s="147" t="s">
        <v>526</v>
      </c>
      <c r="D1483" s="147" t="s">
        <v>538</v>
      </c>
      <c r="F1483" s="147"/>
      <c r="G1483" s="148">
        <v>46022</v>
      </c>
      <c r="H1483" s="57">
        <v>0</v>
      </c>
      <c r="I1483" s="149" t="s">
        <v>66</v>
      </c>
      <c r="J1483" s="149" t="s">
        <v>480</v>
      </c>
      <c r="K1483" s="147" t="s">
        <v>31</v>
      </c>
    </row>
    <row r="1484" spans="2:11" ht="17.149999999999999" customHeight="1" x14ac:dyDescent="0.35">
      <c r="B1484" s="2">
        <v>2025</v>
      </c>
      <c r="C1484" s="147" t="s">
        <v>526</v>
      </c>
      <c r="D1484" s="147" t="s">
        <v>477</v>
      </c>
      <c r="F1484" s="147"/>
      <c r="G1484" s="148">
        <v>45657</v>
      </c>
      <c r="H1484" s="57">
        <v>0</v>
      </c>
      <c r="I1484" s="149" t="s">
        <v>66</v>
      </c>
      <c r="J1484" s="149" t="s">
        <v>458</v>
      </c>
      <c r="K1484" s="147" t="s">
        <v>31</v>
      </c>
    </row>
    <row r="1485" spans="2:11" ht="17.149999999999999" customHeight="1" x14ac:dyDescent="0.35">
      <c r="B1485" s="2">
        <v>2025</v>
      </c>
      <c r="C1485" s="147" t="s">
        <v>526</v>
      </c>
      <c r="D1485" s="147" t="s">
        <v>479</v>
      </c>
      <c r="F1485" s="147"/>
      <c r="G1485" s="148">
        <v>46022</v>
      </c>
      <c r="H1485" s="57">
        <v>0</v>
      </c>
      <c r="I1485" s="149" t="s">
        <v>66</v>
      </c>
      <c r="J1485" s="149" t="s">
        <v>469</v>
      </c>
      <c r="K1485" s="147" t="s">
        <v>720</v>
      </c>
    </row>
    <row r="1486" spans="2:11" ht="17.149999999999999" customHeight="1" x14ac:dyDescent="0.35">
      <c r="B1486" s="2">
        <v>2025</v>
      </c>
      <c r="C1486" s="147" t="s">
        <v>526</v>
      </c>
      <c r="D1486" s="147" t="s">
        <v>483</v>
      </c>
      <c r="F1486" s="147"/>
      <c r="G1486" s="148">
        <v>45291</v>
      </c>
      <c r="H1486" s="57">
        <v>0</v>
      </c>
      <c r="I1486" s="149" t="s">
        <v>471</v>
      </c>
      <c r="J1486" s="149" t="s">
        <v>469</v>
      </c>
      <c r="K1486" s="147" t="s">
        <v>31</v>
      </c>
    </row>
    <row r="1487" spans="2:11" ht="17.149999999999999" customHeight="1" x14ac:dyDescent="0.35">
      <c r="B1487" s="2">
        <v>2025</v>
      </c>
      <c r="C1487" s="147" t="s">
        <v>526</v>
      </c>
      <c r="D1487" s="147" t="s">
        <v>460</v>
      </c>
      <c r="F1487" s="147"/>
      <c r="G1487" s="148">
        <v>45930</v>
      </c>
      <c r="H1487" s="57">
        <v>1</v>
      </c>
      <c r="I1487" s="149" t="s">
        <v>66</v>
      </c>
      <c r="J1487" s="149" t="s">
        <v>469</v>
      </c>
      <c r="K1487" s="147" t="s">
        <v>493</v>
      </c>
    </row>
    <row r="1488" spans="2:11" ht="17.149999999999999" customHeight="1" x14ac:dyDescent="0.35">
      <c r="B1488" s="2">
        <v>2025</v>
      </c>
      <c r="C1488" s="147" t="s">
        <v>526</v>
      </c>
      <c r="D1488" s="147" t="s">
        <v>491</v>
      </c>
      <c r="F1488" s="147"/>
      <c r="G1488" s="148">
        <v>46022</v>
      </c>
      <c r="H1488" s="57">
        <v>1</v>
      </c>
      <c r="I1488" s="149" t="s">
        <v>66</v>
      </c>
      <c r="J1488" s="149" t="s">
        <v>480</v>
      </c>
      <c r="K1488" s="147" t="s">
        <v>31</v>
      </c>
    </row>
    <row r="1489" spans="2:11" ht="17.149999999999999" customHeight="1" x14ac:dyDescent="0.35">
      <c r="B1489" s="2">
        <v>2025</v>
      </c>
      <c r="C1489" s="147" t="s">
        <v>526</v>
      </c>
      <c r="D1489" s="147" t="s">
        <v>492</v>
      </c>
      <c r="F1489" s="147"/>
      <c r="G1489" s="148">
        <v>46022</v>
      </c>
      <c r="H1489" s="57">
        <v>0</v>
      </c>
      <c r="I1489" s="149" t="s">
        <v>66</v>
      </c>
      <c r="J1489" s="149" t="s">
        <v>469</v>
      </c>
      <c r="K1489" s="147" t="s">
        <v>31</v>
      </c>
    </row>
    <row r="1490" spans="2:11" ht="17.149999999999999" customHeight="1" x14ac:dyDescent="0.35">
      <c r="B1490" s="2">
        <v>2025</v>
      </c>
      <c r="C1490" s="147" t="s">
        <v>526</v>
      </c>
      <c r="D1490" s="147" t="s">
        <v>787</v>
      </c>
      <c r="F1490" s="147"/>
      <c r="G1490" s="148">
        <v>45930</v>
      </c>
      <c r="H1490" s="57">
        <v>0</v>
      </c>
      <c r="I1490" s="149" t="s">
        <v>66</v>
      </c>
      <c r="J1490" s="149" t="s">
        <v>469</v>
      </c>
      <c r="K1490" s="147" t="s">
        <v>788</v>
      </c>
    </row>
    <row r="1491" spans="2:11" ht="17.149999999999999" customHeight="1" x14ac:dyDescent="0.35">
      <c r="B1491" s="2">
        <v>2025</v>
      </c>
      <c r="C1491" s="147" t="s">
        <v>526</v>
      </c>
      <c r="D1491" s="147" t="s">
        <v>461</v>
      </c>
      <c r="F1491" s="147"/>
      <c r="G1491" s="148">
        <v>45930</v>
      </c>
      <c r="H1491" s="57">
        <v>0</v>
      </c>
      <c r="I1491" s="149" t="s">
        <v>66</v>
      </c>
      <c r="J1491" s="149" t="s">
        <v>480</v>
      </c>
      <c r="K1491" s="147" t="s">
        <v>722</v>
      </c>
    </row>
    <row r="1492" spans="2:11" ht="17.149999999999999" customHeight="1" x14ac:dyDescent="0.35">
      <c r="B1492" s="2">
        <v>2025</v>
      </c>
      <c r="C1492" s="147" t="s">
        <v>554</v>
      </c>
      <c r="D1492" s="147"/>
      <c r="F1492" s="147"/>
      <c r="G1492" s="148">
        <v>45657</v>
      </c>
      <c r="H1492" s="57">
        <v>77</v>
      </c>
      <c r="I1492" s="149" t="s">
        <v>389</v>
      </c>
      <c r="J1492" s="149" t="s">
        <v>469</v>
      </c>
      <c r="K1492" s="147" t="s">
        <v>551</v>
      </c>
    </row>
    <row r="1493" spans="2:11" ht="17.149999999999999" customHeight="1" x14ac:dyDescent="0.35">
      <c r="B1493" s="2">
        <v>2025</v>
      </c>
      <c r="C1493" s="147" t="s">
        <v>555</v>
      </c>
      <c r="D1493" s="147"/>
      <c r="F1493" s="147"/>
      <c r="G1493" s="148">
        <v>45657</v>
      </c>
      <c r="H1493" s="57">
        <v>89</v>
      </c>
      <c r="I1493" s="149" t="s">
        <v>389</v>
      </c>
      <c r="J1493" s="149" t="s">
        <v>469</v>
      </c>
      <c r="K1493" s="147" t="s">
        <v>551</v>
      </c>
    </row>
    <row r="1494" spans="2:11" ht="17.149999999999999" customHeight="1" x14ac:dyDescent="0.35">
      <c r="B1494" s="2">
        <v>2025</v>
      </c>
      <c r="C1494" s="147" t="s">
        <v>459</v>
      </c>
      <c r="D1494" s="147" t="s">
        <v>477</v>
      </c>
      <c r="F1494" s="147" t="s">
        <v>476</v>
      </c>
      <c r="G1494" s="148">
        <v>45291</v>
      </c>
      <c r="H1494" s="57">
        <v>178550</v>
      </c>
      <c r="I1494" s="149" t="s">
        <v>48</v>
      </c>
      <c r="J1494" s="149" t="s">
        <v>458</v>
      </c>
      <c r="K1494" s="147" t="s">
        <v>31</v>
      </c>
    </row>
    <row r="1495" spans="2:11" ht="17.149999999999999" customHeight="1" x14ac:dyDescent="0.35">
      <c r="B1495" s="2">
        <v>2025</v>
      </c>
      <c r="C1495" s="147" t="s">
        <v>459</v>
      </c>
      <c r="D1495" s="147" t="s">
        <v>477</v>
      </c>
      <c r="F1495" s="147" t="s">
        <v>563</v>
      </c>
      <c r="G1495" s="148">
        <v>45657</v>
      </c>
      <c r="H1495" s="57">
        <v>184683</v>
      </c>
      <c r="I1495" s="149" t="s">
        <v>48</v>
      </c>
      <c r="J1495" s="149" t="s">
        <v>458</v>
      </c>
      <c r="K1495" s="147" t="s">
        <v>31</v>
      </c>
    </row>
    <row r="1496" spans="2:11" ht="17.149999999999999" customHeight="1" x14ac:dyDescent="0.35">
      <c r="B1496" s="2">
        <v>2025</v>
      </c>
      <c r="C1496" s="147" t="s">
        <v>459</v>
      </c>
      <c r="D1496" s="147" t="s">
        <v>789</v>
      </c>
      <c r="F1496" s="147" t="s">
        <v>476</v>
      </c>
      <c r="G1496" s="148">
        <v>46022</v>
      </c>
      <c r="H1496" s="57">
        <v>190629</v>
      </c>
      <c r="I1496" s="149" t="s">
        <v>48</v>
      </c>
      <c r="J1496" s="149" t="s">
        <v>480</v>
      </c>
      <c r="K1496" s="147" t="s">
        <v>31</v>
      </c>
    </row>
    <row r="1497" spans="2:11" ht="17.149999999999999" customHeight="1" x14ac:dyDescent="0.35">
      <c r="B1497" s="2">
        <v>2025</v>
      </c>
      <c r="C1497" s="147" t="s">
        <v>459</v>
      </c>
      <c r="D1497" s="147" t="s">
        <v>789</v>
      </c>
      <c r="F1497" s="147" t="s">
        <v>563</v>
      </c>
      <c r="G1497" s="148">
        <v>46022</v>
      </c>
      <c r="H1497" s="57">
        <v>189206</v>
      </c>
      <c r="I1497" s="149" t="s">
        <v>48</v>
      </c>
      <c r="J1497" s="149" t="s">
        <v>480</v>
      </c>
      <c r="K1497" s="147" t="s">
        <v>31</v>
      </c>
    </row>
    <row r="1498" spans="2:11" ht="17.149999999999999" customHeight="1" x14ac:dyDescent="0.35">
      <c r="B1498" s="2">
        <v>2025</v>
      </c>
      <c r="C1498" s="147" t="s">
        <v>459</v>
      </c>
      <c r="D1498" s="147" t="s">
        <v>479</v>
      </c>
      <c r="F1498" s="147" t="s">
        <v>481</v>
      </c>
      <c r="G1498" s="148">
        <v>46022</v>
      </c>
      <c r="H1498" s="57">
        <v>315074</v>
      </c>
      <c r="I1498" s="149" t="s">
        <v>48</v>
      </c>
      <c r="J1498" s="149" t="s">
        <v>469</v>
      </c>
      <c r="K1498" s="147" t="s">
        <v>31</v>
      </c>
    </row>
    <row r="1499" spans="2:11" ht="17.149999999999999" customHeight="1" x14ac:dyDescent="0.35">
      <c r="B1499" s="2">
        <v>2025</v>
      </c>
      <c r="C1499" s="147" t="s">
        <v>459</v>
      </c>
      <c r="D1499" s="147" t="s">
        <v>479</v>
      </c>
      <c r="F1499" s="147" t="s">
        <v>478</v>
      </c>
      <c r="G1499" s="148">
        <v>45657</v>
      </c>
      <c r="H1499" s="57">
        <v>198715</v>
      </c>
      <c r="I1499" s="149" t="s">
        <v>48</v>
      </c>
      <c r="J1499" s="149" t="s">
        <v>469</v>
      </c>
      <c r="K1499" s="147" t="s">
        <v>31</v>
      </c>
    </row>
    <row r="1500" spans="2:11" ht="17.149999999999999" customHeight="1" x14ac:dyDescent="0.35">
      <c r="B1500" s="2">
        <v>2025</v>
      </c>
      <c r="C1500" s="147" t="s">
        <v>459</v>
      </c>
      <c r="D1500" s="147" t="s">
        <v>483</v>
      </c>
      <c r="F1500" s="147" t="s">
        <v>484</v>
      </c>
      <c r="G1500" s="148">
        <v>46022</v>
      </c>
      <c r="H1500" s="57">
        <v>158787</v>
      </c>
      <c r="I1500" s="149" t="s">
        <v>48</v>
      </c>
      <c r="J1500" s="149" t="s">
        <v>480</v>
      </c>
      <c r="K1500" s="147" t="s">
        <v>31</v>
      </c>
    </row>
    <row r="1501" spans="2:11" ht="17.149999999999999" customHeight="1" x14ac:dyDescent="0.35">
      <c r="B1501" s="2">
        <v>2025</v>
      </c>
      <c r="C1501" s="147" t="s">
        <v>459</v>
      </c>
      <c r="D1501" s="147" t="s">
        <v>483</v>
      </c>
      <c r="F1501" s="147" t="s">
        <v>485</v>
      </c>
      <c r="G1501" s="148">
        <v>46022</v>
      </c>
      <c r="H1501" s="57">
        <v>96937</v>
      </c>
      <c r="I1501" s="149" t="s">
        <v>48</v>
      </c>
      <c r="J1501" s="149" t="s">
        <v>480</v>
      </c>
      <c r="K1501" s="147" t="s">
        <v>31</v>
      </c>
    </row>
    <row r="1502" spans="2:11" ht="17.149999999999999" customHeight="1" x14ac:dyDescent="0.35">
      <c r="B1502" s="2">
        <v>2025</v>
      </c>
      <c r="C1502" s="147" t="s">
        <v>459</v>
      </c>
      <c r="D1502" s="147" t="s">
        <v>483</v>
      </c>
      <c r="F1502" s="147" t="s">
        <v>482</v>
      </c>
      <c r="G1502" s="148">
        <v>46022</v>
      </c>
      <c r="H1502" s="57">
        <v>76037</v>
      </c>
      <c r="I1502" s="149" t="s">
        <v>48</v>
      </c>
      <c r="J1502" s="149" t="s">
        <v>480</v>
      </c>
      <c r="K1502" s="147" t="s">
        <v>31</v>
      </c>
    </row>
    <row r="1503" spans="2:11" ht="17.149999999999999" customHeight="1" x14ac:dyDescent="0.35">
      <c r="B1503" s="2">
        <v>2025</v>
      </c>
      <c r="C1503" s="147" t="s">
        <v>459</v>
      </c>
      <c r="D1503" s="147" t="s">
        <v>483</v>
      </c>
      <c r="F1503" s="147" t="s">
        <v>486</v>
      </c>
      <c r="G1503" s="148">
        <v>46022</v>
      </c>
      <c r="H1503" s="57">
        <v>98961</v>
      </c>
      <c r="I1503" s="149" t="s">
        <v>48</v>
      </c>
      <c r="J1503" s="149" t="s">
        <v>480</v>
      </c>
      <c r="K1503" s="147" t="s">
        <v>31</v>
      </c>
    </row>
    <row r="1504" spans="2:11" ht="17.149999999999999" customHeight="1" x14ac:dyDescent="0.35">
      <c r="B1504" s="2">
        <v>2025</v>
      </c>
      <c r="C1504" s="147" t="s">
        <v>459</v>
      </c>
      <c r="D1504" s="147" t="s">
        <v>460</v>
      </c>
      <c r="F1504" s="147" t="s">
        <v>489</v>
      </c>
      <c r="G1504" s="148">
        <v>45291</v>
      </c>
      <c r="H1504" s="57">
        <v>105732</v>
      </c>
      <c r="I1504" s="149" t="s">
        <v>48</v>
      </c>
      <c r="J1504" s="149" t="s">
        <v>458</v>
      </c>
      <c r="K1504" s="147" t="s">
        <v>31</v>
      </c>
    </row>
    <row r="1505" spans="2:11" ht="17.149999999999999" customHeight="1" x14ac:dyDescent="0.35">
      <c r="B1505" s="2">
        <v>2025</v>
      </c>
      <c r="C1505" s="147" t="s">
        <v>459</v>
      </c>
      <c r="D1505" s="147" t="s">
        <v>491</v>
      </c>
      <c r="F1505" s="147" t="s">
        <v>561</v>
      </c>
      <c r="G1505" s="148">
        <v>46022</v>
      </c>
      <c r="H1505" s="57">
        <v>32052</v>
      </c>
      <c r="I1505" s="149" t="s">
        <v>48</v>
      </c>
      <c r="J1505" s="149" t="s">
        <v>480</v>
      </c>
      <c r="K1505" s="147" t="s">
        <v>31</v>
      </c>
    </row>
    <row r="1506" spans="2:11" ht="17.149999999999999" customHeight="1" x14ac:dyDescent="0.35">
      <c r="B1506" s="2">
        <v>2025</v>
      </c>
      <c r="C1506" s="147" t="s">
        <v>459</v>
      </c>
      <c r="D1506" s="147" t="s">
        <v>492</v>
      </c>
      <c r="F1506" s="147" t="s">
        <v>562</v>
      </c>
      <c r="G1506" s="148">
        <v>46022</v>
      </c>
      <c r="H1506" s="57">
        <v>224533</v>
      </c>
      <c r="I1506" s="149" t="s">
        <v>48</v>
      </c>
      <c r="J1506" s="149" t="s">
        <v>458</v>
      </c>
      <c r="K1506" s="147" t="s">
        <v>31</v>
      </c>
    </row>
    <row r="1507" spans="2:11" ht="17.149999999999999" customHeight="1" x14ac:dyDescent="0.35">
      <c r="B1507" s="2">
        <v>2025</v>
      </c>
      <c r="C1507" s="147" t="s">
        <v>459</v>
      </c>
      <c r="D1507" s="147" t="s">
        <v>461</v>
      </c>
      <c r="F1507" s="147" t="s">
        <v>488</v>
      </c>
      <c r="G1507" s="148">
        <v>46022</v>
      </c>
      <c r="H1507" s="57">
        <v>224925</v>
      </c>
      <c r="I1507" s="149" t="s">
        <v>48</v>
      </c>
      <c r="J1507" s="149" t="s">
        <v>480</v>
      </c>
      <c r="K1507" s="147" t="s">
        <v>31</v>
      </c>
    </row>
    <row r="1508" spans="2:11" ht="17.149999999999999" customHeight="1" x14ac:dyDescent="0.35">
      <c r="B1508" s="2">
        <v>2025</v>
      </c>
      <c r="C1508" s="147" t="s">
        <v>459</v>
      </c>
      <c r="D1508" s="147" t="s">
        <v>461</v>
      </c>
      <c r="F1508" s="147" t="s">
        <v>487</v>
      </c>
      <c r="G1508" s="148">
        <v>46022</v>
      </c>
      <c r="H1508" s="57">
        <v>243500</v>
      </c>
      <c r="I1508" s="149" t="s">
        <v>48</v>
      </c>
      <c r="J1508" s="149" t="s">
        <v>480</v>
      </c>
      <c r="K1508" s="147" t="s">
        <v>31</v>
      </c>
    </row>
    <row r="1509" spans="2:11" ht="17.149999999999999" customHeight="1" x14ac:dyDescent="0.35">
      <c r="B1509" s="2">
        <v>2025</v>
      </c>
      <c r="C1509" s="147" t="s">
        <v>462</v>
      </c>
      <c r="D1509" s="147" t="s">
        <v>477</v>
      </c>
      <c r="F1509" s="147" t="s">
        <v>476</v>
      </c>
      <c r="G1509" s="148">
        <v>45291</v>
      </c>
      <c r="H1509" s="57">
        <v>17</v>
      </c>
      <c r="I1509" s="149" t="s">
        <v>87</v>
      </c>
      <c r="J1509" s="149" t="s">
        <v>469</v>
      </c>
      <c r="K1509" s="147" t="s">
        <v>31</v>
      </c>
    </row>
    <row r="1510" spans="2:11" ht="17.149999999999999" customHeight="1" x14ac:dyDescent="0.35">
      <c r="B1510" s="2">
        <v>2025</v>
      </c>
      <c r="C1510" s="147" t="s">
        <v>462</v>
      </c>
      <c r="D1510" s="147" t="s">
        <v>477</v>
      </c>
      <c r="F1510" s="147" t="s">
        <v>563</v>
      </c>
      <c r="G1510" s="148">
        <v>45657</v>
      </c>
      <c r="H1510" s="57">
        <v>25</v>
      </c>
      <c r="I1510" s="149" t="s">
        <v>87</v>
      </c>
      <c r="J1510" s="149" t="s">
        <v>458</v>
      </c>
      <c r="K1510" s="147" t="s">
        <v>31</v>
      </c>
    </row>
    <row r="1511" spans="2:11" ht="17.149999999999999" customHeight="1" x14ac:dyDescent="0.35">
      <c r="B1511" s="2">
        <v>2025</v>
      </c>
      <c r="C1511" s="147" t="s">
        <v>462</v>
      </c>
      <c r="D1511" s="147" t="s">
        <v>789</v>
      </c>
      <c r="F1511" s="147" t="s">
        <v>476</v>
      </c>
      <c r="G1511" s="148">
        <v>46022</v>
      </c>
      <c r="H1511" s="57">
        <v>15</v>
      </c>
      <c r="I1511" s="149" t="s">
        <v>87</v>
      </c>
      <c r="J1511" s="149" t="s">
        <v>480</v>
      </c>
      <c r="K1511" s="147" t="s">
        <v>31</v>
      </c>
    </row>
    <row r="1512" spans="2:11" ht="17.149999999999999" customHeight="1" x14ac:dyDescent="0.35">
      <c r="B1512" s="2">
        <v>2025</v>
      </c>
      <c r="C1512" s="147" t="s">
        <v>462</v>
      </c>
      <c r="D1512" s="147" t="s">
        <v>789</v>
      </c>
      <c r="F1512" s="147" t="s">
        <v>563</v>
      </c>
      <c r="G1512" s="148">
        <v>46022</v>
      </c>
      <c r="H1512" s="57">
        <v>25</v>
      </c>
      <c r="I1512" s="149" t="s">
        <v>87</v>
      </c>
      <c r="J1512" s="149" t="s">
        <v>480</v>
      </c>
      <c r="K1512" s="147" t="s">
        <v>31</v>
      </c>
    </row>
    <row r="1513" spans="2:11" ht="17.149999999999999" customHeight="1" x14ac:dyDescent="0.35">
      <c r="B1513" s="2">
        <v>2025</v>
      </c>
      <c r="C1513" s="147" t="s">
        <v>462</v>
      </c>
      <c r="D1513" s="147" t="s">
        <v>479</v>
      </c>
      <c r="F1513" s="147" t="s">
        <v>481</v>
      </c>
      <c r="G1513" s="148">
        <v>46022</v>
      </c>
      <c r="H1513" s="57">
        <v>39</v>
      </c>
      <c r="I1513" s="149" t="s">
        <v>87</v>
      </c>
      <c r="J1513" s="149" t="s">
        <v>469</v>
      </c>
      <c r="K1513" s="147" t="s">
        <v>31</v>
      </c>
    </row>
    <row r="1514" spans="2:11" ht="17.149999999999999" customHeight="1" x14ac:dyDescent="0.35">
      <c r="B1514" s="2">
        <v>2025</v>
      </c>
      <c r="C1514" s="147" t="s">
        <v>462</v>
      </c>
      <c r="D1514" s="147" t="s">
        <v>479</v>
      </c>
      <c r="F1514" s="147" t="s">
        <v>478</v>
      </c>
      <c r="G1514" s="148">
        <v>45657</v>
      </c>
      <c r="H1514" s="57">
        <v>34</v>
      </c>
      <c r="I1514" s="149" t="s">
        <v>87</v>
      </c>
      <c r="J1514" s="149" t="s">
        <v>469</v>
      </c>
      <c r="K1514" s="147" t="s">
        <v>31</v>
      </c>
    </row>
    <row r="1515" spans="2:11" ht="17.149999999999999" customHeight="1" x14ac:dyDescent="0.35">
      <c r="B1515" s="2">
        <v>2025</v>
      </c>
      <c r="C1515" s="147" t="s">
        <v>462</v>
      </c>
      <c r="D1515" s="147" t="s">
        <v>483</v>
      </c>
      <c r="F1515" s="147" t="s">
        <v>484</v>
      </c>
      <c r="G1515" s="148">
        <v>46022</v>
      </c>
      <c r="H1515" s="57">
        <v>27</v>
      </c>
      <c r="I1515" s="149" t="s">
        <v>87</v>
      </c>
      <c r="J1515" s="149" t="s">
        <v>480</v>
      </c>
      <c r="K1515" s="147" t="s">
        <v>31</v>
      </c>
    </row>
    <row r="1516" spans="2:11" ht="17.149999999999999" customHeight="1" x14ac:dyDescent="0.35">
      <c r="B1516" s="2">
        <v>2025</v>
      </c>
      <c r="C1516" s="147" t="s">
        <v>462</v>
      </c>
      <c r="D1516" s="147" t="s">
        <v>483</v>
      </c>
      <c r="F1516" s="147" t="s">
        <v>485</v>
      </c>
      <c r="G1516" s="148">
        <v>46022</v>
      </c>
      <c r="H1516" s="57">
        <v>23</v>
      </c>
      <c r="I1516" s="149" t="s">
        <v>87</v>
      </c>
      <c r="J1516" s="149" t="s">
        <v>480</v>
      </c>
      <c r="K1516" s="147" t="s">
        <v>31</v>
      </c>
    </row>
    <row r="1517" spans="2:11" ht="17.149999999999999" customHeight="1" x14ac:dyDescent="0.35">
      <c r="B1517" s="2">
        <v>2025</v>
      </c>
      <c r="C1517" s="147" t="s">
        <v>462</v>
      </c>
      <c r="D1517" s="147" t="s">
        <v>483</v>
      </c>
      <c r="F1517" s="147" t="s">
        <v>482</v>
      </c>
      <c r="G1517" s="148">
        <v>46022</v>
      </c>
      <c r="H1517" s="57">
        <v>19</v>
      </c>
      <c r="I1517" s="149" t="s">
        <v>87</v>
      </c>
      <c r="J1517" s="149" t="s">
        <v>480</v>
      </c>
      <c r="K1517" s="147" t="s">
        <v>31</v>
      </c>
    </row>
    <row r="1518" spans="2:11" ht="17.149999999999999" customHeight="1" x14ac:dyDescent="0.35">
      <c r="B1518" s="2">
        <v>2025</v>
      </c>
      <c r="C1518" s="147" t="s">
        <v>462</v>
      </c>
      <c r="D1518" s="147" t="s">
        <v>483</v>
      </c>
      <c r="F1518" s="147" t="s">
        <v>486</v>
      </c>
      <c r="G1518" s="148">
        <v>46022</v>
      </c>
      <c r="H1518" s="57">
        <v>40</v>
      </c>
      <c r="I1518" s="149" t="s">
        <v>87</v>
      </c>
      <c r="J1518" s="149" t="s">
        <v>480</v>
      </c>
      <c r="K1518" s="147" t="s">
        <v>31</v>
      </c>
    </row>
    <row r="1519" spans="2:11" ht="17.149999999999999" customHeight="1" x14ac:dyDescent="0.35">
      <c r="B1519" s="2">
        <v>2025</v>
      </c>
      <c r="C1519" s="147" t="s">
        <v>462</v>
      </c>
      <c r="D1519" s="147" t="s">
        <v>460</v>
      </c>
      <c r="F1519" s="147" t="s">
        <v>489</v>
      </c>
      <c r="G1519" s="148">
        <v>45291</v>
      </c>
      <c r="H1519" s="57">
        <v>28</v>
      </c>
      <c r="I1519" s="149" t="s">
        <v>87</v>
      </c>
      <c r="J1519" s="149" t="s">
        <v>480</v>
      </c>
      <c r="K1519" s="147" t="s">
        <v>31</v>
      </c>
    </row>
    <row r="1520" spans="2:11" ht="17.149999999999999" customHeight="1" x14ac:dyDescent="0.35">
      <c r="B1520" s="2">
        <v>2025</v>
      </c>
      <c r="C1520" s="147" t="s">
        <v>462</v>
      </c>
      <c r="D1520" s="147" t="s">
        <v>491</v>
      </c>
      <c r="F1520" s="147" t="s">
        <v>561</v>
      </c>
      <c r="G1520" s="148">
        <v>46022</v>
      </c>
      <c r="H1520" s="57">
        <v>3</v>
      </c>
      <c r="I1520" s="149" t="s">
        <v>87</v>
      </c>
      <c r="J1520" s="149" t="s">
        <v>480</v>
      </c>
      <c r="K1520" s="147" t="s">
        <v>31</v>
      </c>
    </row>
    <row r="1521" spans="2:11" ht="17.149999999999999" customHeight="1" x14ac:dyDescent="0.35">
      <c r="B1521" s="2">
        <v>2025</v>
      </c>
      <c r="C1521" s="147" t="s">
        <v>462</v>
      </c>
      <c r="D1521" s="147" t="s">
        <v>492</v>
      </c>
      <c r="F1521" s="147" t="s">
        <v>562</v>
      </c>
      <c r="G1521" s="148">
        <v>46022</v>
      </c>
      <c r="H1521" s="57">
        <v>27</v>
      </c>
      <c r="I1521" s="149" t="s">
        <v>87</v>
      </c>
      <c r="J1521" s="149" t="s">
        <v>469</v>
      </c>
      <c r="K1521" s="147" t="s">
        <v>31</v>
      </c>
    </row>
    <row r="1522" spans="2:11" ht="17.149999999999999" customHeight="1" x14ac:dyDescent="0.35">
      <c r="B1522" s="2">
        <v>2025</v>
      </c>
      <c r="C1522" s="147" t="s">
        <v>462</v>
      </c>
      <c r="D1522" s="147" t="s">
        <v>461</v>
      </c>
      <c r="F1522" s="147" t="s">
        <v>488</v>
      </c>
      <c r="G1522" s="148">
        <v>46022</v>
      </c>
      <c r="H1522" s="57">
        <v>33</v>
      </c>
      <c r="I1522" s="149" t="s">
        <v>87</v>
      </c>
      <c r="J1522" s="149" t="s">
        <v>480</v>
      </c>
      <c r="K1522" s="147" t="s">
        <v>31</v>
      </c>
    </row>
    <row r="1523" spans="2:11" ht="17.149999999999999" customHeight="1" x14ac:dyDescent="0.35">
      <c r="B1523" s="2">
        <v>2025</v>
      </c>
      <c r="C1523" s="147" t="s">
        <v>462</v>
      </c>
      <c r="D1523" s="147" t="s">
        <v>461</v>
      </c>
      <c r="F1523" s="147" t="s">
        <v>487</v>
      </c>
      <c r="G1523" s="148">
        <v>46022</v>
      </c>
      <c r="H1523" s="57">
        <v>30</v>
      </c>
      <c r="I1523" s="149" t="s">
        <v>87</v>
      </c>
      <c r="J1523" s="149" t="s">
        <v>480</v>
      </c>
      <c r="K1523" s="147" t="s">
        <v>31</v>
      </c>
    </row>
    <row r="1524" spans="2:11" ht="17.149999999999999" customHeight="1" x14ac:dyDescent="0.35">
      <c r="B1524" s="2">
        <v>2025</v>
      </c>
      <c r="C1524" s="147" t="s">
        <v>463</v>
      </c>
      <c r="D1524" s="147" t="s">
        <v>477</v>
      </c>
      <c r="F1524" s="147" t="s">
        <v>476</v>
      </c>
      <c r="G1524" s="148">
        <v>45291</v>
      </c>
      <c r="H1524" s="57">
        <v>102</v>
      </c>
      <c r="I1524" s="149" t="s">
        <v>92</v>
      </c>
      <c r="J1524" s="149" t="s">
        <v>458</v>
      </c>
      <c r="K1524" s="147" t="s">
        <v>31</v>
      </c>
    </row>
    <row r="1525" spans="2:11" ht="17.149999999999999" customHeight="1" x14ac:dyDescent="0.35">
      <c r="B1525" s="2">
        <v>2025</v>
      </c>
      <c r="C1525" s="147" t="s">
        <v>463</v>
      </c>
      <c r="D1525" s="147" t="s">
        <v>477</v>
      </c>
      <c r="F1525" s="147" t="s">
        <v>563</v>
      </c>
      <c r="G1525" s="148">
        <v>45657</v>
      </c>
      <c r="H1525" s="57">
        <v>156</v>
      </c>
      <c r="I1525" s="149" t="s">
        <v>92</v>
      </c>
      <c r="J1525" s="149" t="s">
        <v>458</v>
      </c>
      <c r="K1525" s="147" t="s">
        <v>31</v>
      </c>
    </row>
    <row r="1526" spans="2:11" ht="17.149999999999999" customHeight="1" x14ac:dyDescent="0.35">
      <c r="B1526" s="2">
        <v>2025</v>
      </c>
      <c r="C1526" s="147" t="s">
        <v>463</v>
      </c>
      <c r="D1526" s="147" t="s">
        <v>789</v>
      </c>
      <c r="F1526" s="147" t="s">
        <v>476</v>
      </c>
      <c r="G1526" s="148">
        <v>46022</v>
      </c>
      <c r="H1526" s="57">
        <v>149</v>
      </c>
      <c r="I1526" s="149" t="s">
        <v>92</v>
      </c>
      <c r="J1526" s="149" t="s">
        <v>480</v>
      </c>
      <c r="K1526" s="147" t="s">
        <v>31</v>
      </c>
    </row>
    <row r="1527" spans="2:11" ht="17.149999999999999" customHeight="1" x14ac:dyDescent="0.35">
      <c r="B1527" s="2">
        <v>2025</v>
      </c>
      <c r="C1527" s="147" t="s">
        <v>463</v>
      </c>
      <c r="D1527" s="147" t="s">
        <v>789</v>
      </c>
      <c r="F1527" s="147" t="s">
        <v>563</v>
      </c>
      <c r="G1527" s="148">
        <v>46022</v>
      </c>
      <c r="H1527" s="57">
        <v>156</v>
      </c>
      <c r="I1527" s="149" t="s">
        <v>92</v>
      </c>
      <c r="J1527" s="149" t="s">
        <v>480</v>
      </c>
      <c r="K1527" s="147" t="s">
        <v>31</v>
      </c>
    </row>
    <row r="1528" spans="2:11" ht="17.149999999999999" customHeight="1" x14ac:dyDescent="0.35">
      <c r="B1528" s="2">
        <v>2025</v>
      </c>
      <c r="C1528" s="147" t="s">
        <v>463</v>
      </c>
      <c r="D1528" s="147" t="s">
        <v>479</v>
      </c>
      <c r="F1528" s="147" t="s">
        <v>481</v>
      </c>
      <c r="G1528" s="148">
        <v>46022</v>
      </c>
      <c r="H1528" s="57">
        <v>89</v>
      </c>
      <c r="I1528" s="149" t="s">
        <v>92</v>
      </c>
      <c r="J1528" s="149" t="s">
        <v>469</v>
      </c>
      <c r="K1528" s="147" t="s">
        <v>31</v>
      </c>
    </row>
    <row r="1529" spans="2:11" ht="17.149999999999999" customHeight="1" x14ac:dyDescent="0.35">
      <c r="B1529" s="2">
        <v>2025</v>
      </c>
      <c r="C1529" s="147" t="s">
        <v>463</v>
      </c>
      <c r="D1529" s="147" t="s">
        <v>479</v>
      </c>
      <c r="F1529" s="147" t="s">
        <v>478</v>
      </c>
      <c r="G1529" s="148">
        <v>45657</v>
      </c>
      <c r="H1529" s="57">
        <v>60</v>
      </c>
      <c r="I1529" s="149" t="s">
        <v>92</v>
      </c>
      <c r="J1529" s="149" t="s">
        <v>469</v>
      </c>
      <c r="K1529" s="147" t="s">
        <v>31</v>
      </c>
    </row>
    <row r="1530" spans="2:11" ht="17.149999999999999" customHeight="1" x14ac:dyDescent="0.35">
      <c r="B1530" s="2">
        <v>2025</v>
      </c>
      <c r="C1530" s="147" t="s">
        <v>463</v>
      </c>
      <c r="D1530" s="147" t="s">
        <v>483</v>
      </c>
      <c r="F1530" s="147" t="s">
        <v>484</v>
      </c>
      <c r="G1530" s="148">
        <v>46022</v>
      </c>
      <c r="H1530" s="57">
        <v>195</v>
      </c>
      <c r="I1530" s="149" t="s">
        <v>92</v>
      </c>
      <c r="J1530" s="149" t="s">
        <v>480</v>
      </c>
      <c r="K1530" s="147" t="s">
        <v>31</v>
      </c>
    </row>
    <row r="1531" spans="2:11" ht="17.149999999999999" customHeight="1" x14ac:dyDescent="0.35">
      <c r="B1531" s="2">
        <v>2025</v>
      </c>
      <c r="C1531" s="147" t="s">
        <v>463</v>
      </c>
      <c r="D1531" s="147" t="s">
        <v>483</v>
      </c>
      <c r="F1531" s="147" t="s">
        <v>485</v>
      </c>
      <c r="G1531" s="148">
        <v>46022</v>
      </c>
      <c r="H1531" s="57">
        <v>301</v>
      </c>
      <c r="I1531" s="149" t="s">
        <v>92</v>
      </c>
      <c r="J1531" s="149" t="s">
        <v>480</v>
      </c>
      <c r="K1531" s="147" t="s">
        <v>31</v>
      </c>
    </row>
    <row r="1532" spans="2:11" ht="17.149999999999999" customHeight="1" x14ac:dyDescent="0.35">
      <c r="B1532" s="2">
        <v>2025</v>
      </c>
      <c r="C1532" s="147" t="s">
        <v>463</v>
      </c>
      <c r="D1532" s="147" t="s">
        <v>483</v>
      </c>
      <c r="F1532" s="147" t="s">
        <v>482</v>
      </c>
      <c r="G1532" s="148">
        <v>46022</v>
      </c>
      <c r="H1532" s="57">
        <v>236</v>
      </c>
      <c r="I1532" s="149" t="s">
        <v>92</v>
      </c>
      <c r="J1532" s="149" t="s">
        <v>480</v>
      </c>
      <c r="K1532" s="147" t="s">
        <v>31</v>
      </c>
    </row>
    <row r="1533" spans="2:11" ht="17.149999999999999" customHeight="1" x14ac:dyDescent="0.35">
      <c r="B1533" s="2">
        <v>2025</v>
      </c>
      <c r="C1533" s="147" t="s">
        <v>463</v>
      </c>
      <c r="D1533" s="147" t="s">
        <v>483</v>
      </c>
      <c r="F1533" s="147" t="s">
        <v>486</v>
      </c>
      <c r="G1533" s="148">
        <v>46022</v>
      </c>
      <c r="H1533" s="57">
        <v>86</v>
      </c>
      <c r="I1533" s="149" t="s">
        <v>92</v>
      </c>
      <c r="J1533" s="149" t="s">
        <v>480</v>
      </c>
      <c r="K1533" s="147" t="s">
        <v>31</v>
      </c>
    </row>
    <row r="1534" spans="2:11" ht="17.149999999999999" customHeight="1" x14ac:dyDescent="0.35">
      <c r="B1534" s="2">
        <v>2025</v>
      </c>
      <c r="C1534" s="147" t="s">
        <v>463</v>
      </c>
      <c r="D1534" s="147" t="s">
        <v>460</v>
      </c>
      <c r="F1534" s="147" t="s">
        <v>489</v>
      </c>
      <c r="G1534" s="148">
        <v>45291</v>
      </c>
      <c r="H1534" s="57">
        <v>70</v>
      </c>
      <c r="I1534" s="149" t="s">
        <v>92</v>
      </c>
      <c r="J1534" s="149" t="s">
        <v>469</v>
      </c>
      <c r="K1534" s="147" t="s">
        <v>31</v>
      </c>
    </row>
    <row r="1535" spans="2:11" ht="17.149999999999999" customHeight="1" x14ac:dyDescent="0.35">
      <c r="B1535" s="2">
        <v>2025</v>
      </c>
      <c r="C1535" s="147" t="s">
        <v>463</v>
      </c>
      <c r="D1535" s="147" t="s">
        <v>491</v>
      </c>
      <c r="F1535" s="147" t="s">
        <v>561</v>
      </c>
      <c r="G1535" s="148">
        <v>46022</v>
      </c>
      <c r="H1535" s="57">
        <v>19</v>
      </c>
      <c r="I1535" s="149" t="s">
        <v>92</v>
      </c>
      <c r="J1535" s="149" t="s">
        <v>480</v>
      </c>
      <c r="K1535" s="147" t="s">
        <v>31</v>
      </c>
    </row>
    <row r="1536" spans="2:11" ht="17.149999999999999" customHeight="1" x14ac:dyDescent="0.35">
      <c r="B1536" s="2">
        <v>2025</v>
      </c>
      <c r="C1536" s="147" t="s">
        <v>463</v>
      </c>
      <c r="D1536" s="147" t="s">
        <v>492</v>
      </c>
      <c r="F1536" s="147" t="s">
        <v>562</v>
      </c>
      <c r="G1536" s="148">
        <v>46022</v>
      </c>
      <c r="H1536" s="57">
        <v>162</v>
      </c>
      <c r="I1536" s="149" t="s">
        <v>92</v>
      </c>
      <c r="J1536" s="149" t="s">
        <v>469</v>
      </c>
      <c r="K1536" s="147" t="s">
        <v>31</v>
      </c>
    </row>
    <row r="1537" spans="2:11" ht="17.149999999999999" customHeight="1" x14ac:dyDescent="0.35">
      <c r="B1537" s="2">
        <v>2025</v>
      </c>
      <c r="C1537" s="147" t="s">
        <v>463</v>
      </c>
      <c r="D1537" s="147" t="s">
        <v>461</v>
      </c>
      <c r="F1537" s="147" t="s">
        <v>488</v>
      </c>
      <c r="G1537" s="148">
        <v>46022</v>
      </c>
      <c r="H1537" s="57">
        <v>195</v>
      </c>
      <c r="I1537" s="149" t="s">
        <v>92</v>
      </c>
      <c r="J1537" s="149" t="s">
        <v>480</v>
      </c>
      <c r="K1537" s="147" t="s">
        <v>31</v>
      </c>
    </row>
    <row r="1538" spans="2:11" ht="17.149999999999999" customHeight="1" x14ac:dyDescent="0.35">
      <c r="B1538" s="2">
        <v>2025</v>
      </c>
      <c r="C1538" s="147" t="s">
        <v>463</v>
      </c>
      <c r="D1538" s="147" t="s">
        <v>461</v>
      </c>
      <c r="F1538" s="147" t="s">
        <v>487</v>
      </c>
      <c r="G1538" s="148">
        <v>46022</v>
      </c>
      <c r="H1538" s="57">
        <v>248</v>
      </c>
      <c r="I1538" s="149" t="s">
        <v>92</v>
      </c>
      <c r="J1538" s="149" t="s">
        <v>480</v>
      </c>
      <c r="K1538" s="147" t="s">
        <v>31</v>
      </c>
    </row>
    <row r="1539" spans="2:11" ht="17.149999999999999" customHeight="1" x14ac:dyDescent="0.35">
      <c r="B1539" s="2">
        <v>2025</v>
      </c>
      <c r="C1539" s="147" t="s">
        <v>496</v>
      </c>
      <c r="D1539" s="147" t="s">
        <v>477</v>
      </c>
      <c r="F1539" s="147" t="s">
        <v>476</v>
      </c>
      <c r="G1539" s="148">
        <v>45657</v>
      </c>
      <c r="H1539" s="57">
        <v>125690</v>
      </c>
      <c r="I1539" s="149" t="s">
        <v>48</v>
      </c>
      <c r="J1539" s="149" t="s">
        <v>458</v>
      </c>
      <c r="K1539" s="147" t="s">
        <v>31</v>
      </c>
    </row>
    <row r="1540" spans="2:11" ht="17.149999999999999" customHeight="1" x14ac:dyDescent="0.35">
      <c r="B1540" s="2">
        <v>2025</v>
      </c>
      <c r="C1540" s="147" t="s">
        <v>496</v>
      </c>
      <c r="D1540" s="147" t="s">
        <v>477</v>
      </c>
      <c r="F1540" s="147" t="s">
        <v>563</v>
      </c>
      <c r="G1540" s="148">
        <v>45657</v>
      </c>
      <c r="H1540" s="57">
        <v>152548</v>
      </c>
      <c r="I1540" s="149" t="s">
        <v>48</v>
      </c>
      <c r="J1540" s="149" t="s">
        <v>458</v>
      </c>
      <c r="K1540" s="147" t="s">
        <v>31</v>
      </c>
    </row>
    <row r="1541" spans="2:11" ht="17.149999999999999" customHeight="1" x14ac:dyDescent="0.35">
      <c r="B1541" s="2">
        <v>2025</v>
      </c>
      <c r="C1541" s="147" t="s">
        <v>496</v>
      </c>
      <c r="D1541" s="147" t="s">
        <v>789</v>
      </c>
      <c r="F1541" s="147" t="s">
        <v>476</v>
      </c>
      <c r="G1541" s="148">
        <v>46022</v>
      </c>
      <c r="H1541" s="57">
        <v>127721</v>
      </c>
      <c r="I1541" s="149" t="s">
        <v>48</v>
      </c>
      <c r="J1541" s="149" t="s">
        <v>480</v>
      </c>
      <c r="K1541" s="147" t="s">
        <v>31</v>
      </c>
    </row>
    <row r="1542" spans="2:11" ht="17.149999999999999" customHeight="1" x14ac:dyDescent="0.35">
      <c r="B1542" s="2">
        <v>2025</v>
      </c>
      <c r="C1542" s="147" t="s">
        <v>496</v>
      </c>
      <c r="D1542" s="147" t="s">
        <v>789</v>
      </c>
      <c r="F1542" s="147" t="s">
        <v>563</v>
      </c>
      <c r="G1542" s="148">
        <v>46022</v>
      </c>
      <c r="H1542" s="57">
        <v>156284</v>
      </c>
      <c r="I1542" s="149" t="s">
        <v>48</v>
      </c>
      <c r="J1542" s="149" t="s">
        <v>480</v>
      </c>
      <c r="K1542" s="147" t="s">
        <v>31</v>
      </c>
    </row>
    <row r="1543" spans="2:11" ht="17.149999999999999" customHeight="1" x14ac:dyDescent="0.35">
      <c r="B1543" s="2">
        <v>2025</v>
      </c>
      <c r="C1543" s="147" t="s">
        <v>496</v>
      </c>
      <c r="D1543" s="147" t="s">
        <v>479</v>
      </c>
      <c r="F1543" s="147" t="s">
        <v>481</v>
      </c>
      <c r="G1543" s="148">
        <v>46022</v>
      </c>
      <c r="H1543" s="57">
        <v>103974</v>
      </c>
      <c r="I1543" s="149" t="s">
        <v>48</v>
      </c>
      <c r="J1543" s="149" t="s">
        <v>469</v>
      </c>
      <c r="K1543" s="147" t="s">
        <v>31</v>
      </c>
    </row>
    <row r="1544" spans="2:11" ht="17.149999999999999" customHeight="1" x14ac:dyDescent="0.35">
      <c r="B1544" s="2">
        <v>2025</v>
      </c>
      <c r="C1544" s="147" t="s">
        <v>496</v>
      </c>
      <c r="D1544" s="147" t="s">
        <v>479</v>
      </c>
      <c r="F1544" s="147" t="s">
        <v>478</v>
      </c>
      <c r="G1544" s="148">
        <v>45657</v>
      </c>
      <c r="H1544" s="57">
        <v>85447</v>
      </c>
      <c r="I1544" s="149" t="s">
        <v>48</v>
      </c>
      <c r="J1544" s="149" t="s">
        <v>469</v>
      </c>
      <c r="K1544" s="147" t="s">
        <v>31</v>
      </c>
    </row>
    <row r="1545" spans="2:11" ht="17.149999999999999" customHeight="1" x14ac:dyDescent="0.35">
      <c r="B1545" s="2">
        <v>2025</v>
      </c>
      <c r="C1545" s="147" t="s">
        <v>496</v>
      </c>
      <c r="D1545" s="147" t="s">
        <v>483</v>
      </c>
      <c r="F1545" s="147" t="s">
        <v>484</v>
      </c>
      <c r="G1545" s="148">
        <v>46022</v>
      </c>
      <c r="H1545" s="57">
        <v>92097</v>
      </c>
      <c r="I1545" s="149" t="s">
        <v>48</v>
      </c>
      <c r="J1545" s="149" t="s">
        <v>480</v>
      </c>
      <c r="K1545" s="147" t="s">
        <v>31</v>
      </c>
    </row>
    <row r="1546" spans="2:11" ht="17.149999999999999" customHeight="1" x14ac:dyDescent="0.35">
      <c r="B1546" s="2">
        <v>2025</v>
      </c>
      <c r="C1546" s="147" t="s">
        <v>496</v>
      </c>
      <c r="D1546" s="147" t="s">
        <v>483</v>
      </c>
      <c r="F1546" s="147" t="s">
        <v>485</v>
      </c>
      <c r="G1546" s="148">
        <v>46022</v>
      </c>
      <c r="H1546" s="57">
        <v>67856</v>
      </c>
      <c r="I1546" s="149" t="s">
        <v>48</v>
      </c>
      <c r="J1546" s="149" t="s">
        <v>480</v>
      </c>
      <c r="K1546" s="147" t="s">
        <v>31</v>
      </c>
    </row>
    <row r="1547" spans="2:11" ht="17.149999999999999" customHeight="1" x14ac:dyDescent="0.35">
      <c r="B1547" s="2">
        <v>2025</v>
      </c>
      <c r="C1547" s="147" t="s">
        <v>496</v>
      </c>
      <c r="D1547" s="147" t="s">
        <v>483</v>
      </c>
      <c r="F1547" s="147" t="s">
        <v>482</v>
      </c>
      <c r="G1547" s="148">
        <v>46022</v>
      </c>
      <c r="H1547" s="57">
        <v>58773</v>
      </c>
      <c r="I1547" s="149" t="s">
        <v>48</v>
      </c>
      <c r="J1547" s="149" t="s">
        <v>480</v>
      </c>
      <c r="K1547" s="147" t="s">
        <v>31</v>
      </c>
    </row>
    <row r="1548" spans="2:11" ht="17.149999999999999" customHeight="1" x14ac:dyDescent="0.35">
      <c r="B1548" s="2">
        <v>2025</v>
      </c>
      <c r="C1548" s="147" t="s">
        <v>496</v>
      </c>
      <c r="D1548" s="147" t="s">
        <v>483</v>
      </c>
      <c r="F1548" s="147" t="s">
        <v>486</v>
      </c>
      <c r="G1548" s="148">
        <v>46022</v>
      </c>
      <c r="H1548" s="57">
        <v>70262</v>
      </c>
      <c r="I1548" s="149" t="s">
        <v>48</v>
      </c>
      <c r="J1548" s="149" t="s">
        <v>480</v>
      </c>
      <c r="K1548" s="147" t="s">
        <v>31</v>
      </c>
    </row>
    <row r="1549" spans="2:11" ht="17.149999999999999" customHeight="1" x14ac:dyDescent="0.35">
      <c r="B1549" s="2">
        <v>2025</v>
      </c>
      <c r="C1549" s="147" t="s">
        <v>496</v>
      </c>
      <c r="D1549" s="147" t="s">
        <v>492</v>
      </c>
      <c r="F1549" s="147" t="s">
        <v>562</v>
      </c>
      <c r="G1549" s="148">
        <v>46022</v>
      </c>
      <c r="H1549" s="57">
        <v>144532</v>
      </c>
      <c r="I1549" s="149" t="s">
        <v>48</v>
      </c>
      <c r="J1549" s="149" t="s">
        <v>469</v>
      </c>
      <c r="K1549" s="147" t="s">
        <v>31</v>
      </c>
    </row>
    <row r="1550" spans="2:11" ht="17.149999999999999" customHeight="1" x14ac:dyDescent="0.35">
      <c r="B1550" s="2">
        <v>2025</v>
      </c>
      <c r="C1550" s="147" t="s">
        <v>496</v>
      </c>
      <c r="D1550" s="147" t="s">
        <v>461</v>
      </c>
      <c r="F1550" s="147" t="s">
        <v>488</v>
      </c>
      <c r="G1550" s="148">
        <v>46022</v>
      </c>
      <c r="H1550" s="57">
        <v>119210</v>
      </c>
      <c r="I1550" s="149" t="s">
        <v>48</v>
      </c>
      <c r="J1550" s="149" t="s">
        <v>480</v>
      </c>
      <c r="K1550" s="147" t="s">
        <v>31</v>
      </c>
    </row>
    <row r="1551" spans="2:11" ht="17.149999999999999" customHeight="1" x14ac:dyDescent="0.35">
      <c r="B1551" s="2">
        <v>2025</v>
      </c>
      <c r="C1551" s="147" t="s">
        <v>496</v>
      </c>
      <c r="D1551" s="147" t="s">
        <v>461</v>
      </c>
      <c r="F1551" s="147" t="s">
        <v>487</v>
      </c>
      <c r="G1551" s="148">
        <v>46022</v>
      </c>
      <c r="H1551" s="57">
        <v>109575</v>
      </c>
      <c r="I1551" s="149" t="s">
        <v>48</v>
      </c>
      <c r="J1551" s="149" t="s">
        <v>480</v>
      </c>
      <c r="K1551" s="147" t="s">
        <v>31</v>
      </c>
    </row>
    <row r="1552" spans="2:11" ht="17.149999999999999" customHeight="1" x14ac:dyDescent="0.35">
      <c r="B1552" s="2">
        <v>2025</v>
      </c>
      <c r="C1552" s="147" t="s">
        <v>497</v>
      </c>
      <c r="D1552" s="147" t="s">
        <v>477</v>
      </c>
      <c r="F1552" s="147" t="s">
        <v>476</v>
      </c>
      <c r="G1552" s="148">
        <v>45657</v>
      </c>
      <c r="H1552" s="57">
        <v>35644</v>
      </c>
      <c r="I1552" s="149" t="s">
        <v>48</v>
      </c>
      <c r="J1552" s="149" t="s">
        <v>458</v>
      </c>
      <c r="K1552" s="147" t="s">
        <v>31</v>
      </c>
    </row>
    <row r="1553" spans="2:11" ht="17.149999999999999" customHeight="1" x14ac:dyDescent="0.35">
      <c r="B1553" s="2">
        <v>2025</v>
      </c>
      <c r="C1553" s="147" t="s">
        <v>497</v>
      </c>
      <c r="D1553" s="147" t="s">
        <v>477</v>
      </c>
      <c r="F1553" s="147" t="s">
        <v>563</v>
      </c>
      <c r="G1553" s="148">
        <v>45657</v>
      </c>
      <c r="H1553" s="57">
        <v>0</v>
      </c>
      <c r="I1553" s="149" t="s">
        <v>48</v>
      </c>
      <c r="J1553" s="149" t="s">
        <v>458</v>
      </c>
      <c r="K1553" s="147" t="s">
        <v>31</v>
      </c>
    </row>
    <row r="1554" spans="2:11" ht="17.149999999999999" customHeight="1" x14ac:dyDescent="0.35">
      <c r="B1554" s="2">
        <v>2025</v>
      </c>
      <c r="C1554" s="147" t="s">
        <v>497</v>
      </c>
      <c r="D1554" s="147" t="s">
        <v>789</v>
      </c>
      <c r="F1554" s="147" t="s">
        <v>476</v>
      </c>
      <c r="G1554" s="148">
        <v>46022</v>
      </c>
      <c r="H1554" s="57">
        <v>36220</v>
      </c>
      <c r="I1554" s="149" t="s">
        <v>48</v>
      </c>
      <c r="J1554" s="149" t="s">
        <v>480</v>
      </c>
      <c r="K1554" s="147" t="s">
        <v>31</v>
      </c>
    </row>
    <row r="1555" spans="2:11" ht="17.149999999999999" customHeight="1" x14ac:dyDescent="0.35">
      <c r="B1555" s="2">
        <v>2025</v>
      </c>
      <c r="C1555" s="147" t="s">
        <v>497</v>
      </c>
      <c r="D1555" s="147" t="s">
        <v>789</v>
      </c>
      <c r="F1555" s="147" t="s">
        <v>563</v>
      </c>
      <c r="G1555" s="148">
        <v>46022</v>
      </c>
      <c r="H1555" s="57">
        <v>81359</v>
      </c>
      <c r="I1555" s="149" t="s">
        <v>48</v>
      </c>
      <c r="J1555" s="149" t="s">
        <v>480</v>
      </c>
      <c r="K1555" s="147" t="s">
        <v>31</v>
      </c>
    </row>
    <row r="1556" spans="2:11" ht="17.149999999999999" customHeight="1" x14ac:dyDescent="0.35">
      <c r="B1556" s="2">
        <v>2025</v>
      </c>
      <c r="C1556" s="147" t="s">
        <v>497</v>
      </c>
      <c r="D1556" s="147" t="s">
        <v>479</v>
      </c>
      <c r="F1556" s="147" t="s">
        <v>481</v>
      </c>
      <c r="G1556" s="148">
        <v>46022</v>
      </c>
      <c r="H1556" s="57">
        <v>72467</v>
      </c>
      <c r="I1556" s="149" t="s">
        <v>48</v>
      </c>
      <c r="J1556" s="149" t="s">
        <v>469</v>
      </c>
      <c r="K1556" s="147" t="s">
        <v>31</v>
      </c>
    </row>
    <row r="1557" spans="2:11" ht="17.149999999999999" customHeight="1" x14ac:dyDescent="0.35">
      <c r="B1557" s="2">
        <v>2025</v>
      </c>
      <c r="C1557" s="147" t="s">
        <v>497</v>
      </c>
      <c r="D1557" s="147" t="s">
        <v>479</v>
      </c>
      <c r="F1557" s="147" t="s">
        <v>478</v>
      </c>
      <c r="G1557" s="148">
        <v>45657</v>
      </c>
      <c r="H1557" s="57">
        <v>13910</v>
      </c>
      <c r="I1557" s="149" t="s">
        <v>48</v>
      </c>
      <c r="J1557" s="149" t="s">
        <v>469</v>
      </c>
      <c r="K1557" s="147" t="s">
        <v>31</v>
      </c>
    </row>
    <row r="1558" spans="2:11" ht="17.149999999999999" customHeight="1" x14ac:dyDescent="0.35">
      <c r="B1558" s="2">
        <v>2025</v>
      </c>
      <c r="C1558" s="147" t="s">
        <v>497</v>
      </c>
      <c r="D1558" s="147" t="s">
        <v>483</v>
      </c>
      <c r="F1558" s="147" t="s">
        <v>484</v>
      </c>
      <c r="G1558" s="148">
        <v>46022</v>
      </c>
      <c r="H1558" s="57">
        <v>23818</v>
      </c>
      <c r="I1558" s="149" t="s">
        <v>48</v>
      </c>
      <c r="J1558" s="149" t="s">
        <v>480</v>
      </c>
      <c r="K1558" s="147" t="s">
        <v>31</v>
      </c>
    </row>
    <row r="1559" spans="2:11" ht="17.149999999999999" customHeight="1" x14ac:dyDescent="0.35">
      <c r="B1559" s="2">
        <v>2025</v>
      </c>
      <c r="C1559" s="147" t="s">
        <v>497</v>
      </c>
      <c r="D1559" s="147" t="s">
        <v>483</v>
      </c>
      <c r="F1559" s="147" t="s">
        <v>485</v>
      </c>
      <c r="G1559" s="148">
        <v>46022</v>
      </c>
      <c r="H1559" s="57">
        <v>14540</v>
      </c>
      <c r="I1559" s="149" t="s">
        <v>48</v>
      </c>
      <c r="J1559" s="149" t="s">
        <v>480</v>
      </c>
      <c r="K1559" s="147" t="s">
        <v>31</v>
      </c>
    </row>
    <row r="1560" spans="2:11" ht="17.149999999999999" customHeight="1" x14ac:dyDescent="0.35">
      <c r="B1560" s="2">
        <v>2025</v>
      </c>
      <c r="C1560" s="147" t="s">
        <v>497</v>
      </c>
      <c r="D1560" s="147" t="s">
        <v>483</v>
      </c>
      <c r="F1560" s="147" t="s">
        <v>482</v>
      </c>
      <c r="G1560" s="148">
        <v>46022</v>
      </c>
      <c r="H1560" s="57">
        <v>18084</v>
      </c>
      <c r="I1560" s="149" t="s">
        <v>48</v>
      </c>
      <c r="J1560" s="149" t="s">
        <v>480</v>
      </c>
      <c r="K1560" s="147" t="s">
        <v>31</v>
      </c>
    </row>
    <row r="1561" spans="2:11" ht="17.149999999999999" customHeight="1" x14ac:dyDescent="0.35">
      <c r="B1561" s="2">
        <v>2025</v>
      </c>
      <c r="C1561" s="147" t="s">
        <v>497</v>
      </c>
      <c r="D1561" s="147" t="s">
        <v>483</v>
      </c>
      <c r="F1561" s="147" t="s">
        <v>486</v>
      </c>
      <c r="G1561" s="148">
        <v>46022</v>
      </c>
      <c r="H1561" s="57">
        <v>13855</v>
      </c>
      <c r="I1561" s="149" t="s">
        <v>48</v>
      </c>
      <c r="J1561" s="149" t="s">
        <v>480</v>
      </c>
      <c r="K1561" s="147" t="s">
        <v>31</v>
      </c>
    </row>
    <row r="1562" spans="2:11" ht="17.149999999999999" customHeight="1" x14ac:dyDescent="0.35">
      <c r="B1562" s="2">
        <v>2025</v>
      </c>
      <c r="C1562" s="147" t="s">
        <v>497</v>
      </c>
      <c r="D1562" s="147" t="s">
        <v>492</v>
      </c>
      <c r="F1562" s="147" t="s">
        <v>562</v>
      </c>
      <c r="G1562" s="148">
        <v>45657</v>
      </c>
      <c r="H1562" s="57">
        <v>39407</v>
      </c>
      <c r="I1562" s="149" t="s">
        <v>48</v>
      </c>
      <c r="J1562" s="149" t="s">
        <v>480</v>
      </c>
      <c r="K1562" s="147" t="s">
        <v>31</v>
      </c>
    </row>
    <row r="1563" spans="2:11" ht="17.149999999999999" customHeight="1" x14ac:dyDescent="0.35">
      <c r="B1563" s="2">
        <v>2025</v>
      </c>
      <c r="C1563" s="147" t="s">
        <v>497</v>
      </c>
      <c r="D1563" s="147" t="s">
        <v>461</v>
      </c>
      <c r="F1563" s="147" t="s">
        <v>488</v>
      </c>
      <c r="G1563" s="148">
        <v>46022</v>
      </c>
      <c r="H1563" s="57">
        <v>101216</v>
      </c>
      <c r="I1563" s="149" t="s">
        <v>48</v>
      </c>
      <c r="J1563" s="149" t="s">
        <v>480</v>
      </c>
      <c r="K1563" s="147" t="s">
        <v>31</v>
      </c>
    </row>
    <row r="1564" spans="2:11" ht="17.149999999999999" customHeight="1" x14ac:dyDescent="0.35">
      <c r="B1564" s="2">
        <v>2025</v>
      </c>
      <c r="C1564" s="147" t="s">
        <v>497</v>
      </c>
      <c r="D1564" s="147" t="s">
        <v>461</v>
      </c>
      <c r="F1564" s="147" t="s">
        <v>487</v>
      </c>
      <c r="G1564" s="148">
        <v>46022</v>
      </c>
      <c r="H1564" s="57">
        <v>75485</v>
      </c>
      <c r="I1564" s="149" t="s">
        <v>48</v>
      </c>
      <c r="J1564" s="149" t="s">
        <v>480</v>
      </c>
      <c r="K1564" s="147" t="s">
        <v>31</v>
      </c>
    </row>
    <row r="1565" spans="2:11" ht="17.149999999999999" customHeight="1" x14ac:dyDescent="0.35">
      <c r="B1565" s="2">
        <v>2025</v>
      </c>
      <c r="C1565" s="147" t="s">
        <v>498</v>
      </c>
      <c r="D1565" s="147" t="s">
        <v>477</v>
      </c>
      <c r="F1565" s="147" t="s">
        <v>476</v>
      </c>
      <c r="G1565" s="148">
        <v>45657</v>
      </c>
      <c r="H1565" s="57">
        <v>63783</v>
      </c>
      <c r="I1565" s="149" t="s">
        <v>48</v>
      </c>
      <c r="J1565" s="149" t="s">
        <v>458</v>
      </c>
      <c r="K1565" s="147" t="s">
        <v>31</v>
      </c>
    </row>
    <row r="1566" spans="2:11" ht="17.149999999999999" customHeight="1" x14ac:dyDescent="0.35">
      <c r="B1566" s="2">
        <v>2025</v>
      </c>
      <c r="C1566" s="147" t="s">
        <v>498</v>
      </c>
      <c r="D1566" s="147" t="s">
        <v>477</v>
      </c>
      <c r="F1566" s="147" t="s">
        <v>563</v>
      </c>
      <c r="G1566" s="148">
        <v>45657</v>
      </c>
      <c r="H1566" s="57">
        <v>0</v>
      </c>
      <c r="I1566" s="149" t="s">
        <v>48</v>
      </c>
      <c r="J1566" s="149" t="s">
        <v>458</v>
      </c>
      <c r="K1566" s="147" t="s">
        <v>31</v>
      </c>
    </row>
    <row r="1567" spans="2:11" ht="17.149999999999999" customHeight="1" x14ac:dyDescent="0.35">
      <c r="B1567" s="2">
        <v>2025</v>
      </c>
      <c r="C1567" s="147" t="s">
        <v>498</v>
      </c>
      <c r="D1567" s="147" t="s">
        <v>789</v>
      </c>
      <c r="F1567" s="147" t="s">
        <v>476</v>
      </c>
      <c r="G1567" s="148">
        <v>46022</v>
      </c>
      <c r="H1567" s="57">
        <v>64814</v>
      </c>
      <c r="I1567" s="149" t="s">
        <v>48</v>
      </c>
      <c r="J1567" s="149" t="s">
        <v>480</v>
      </c>
      <c r="K1567" s="147" t="s">
        <v>31</v>
      </c>
    </row>
    <row r="1568" spans="2:11" ht="17.149999999999999" customHeight="1" x14ac:dyDescent="0.35">
      <c r="B1568" s="2">
        <v>2025</v>
      </c>
      <c r="C1568" s="147" t="s">
        <v>498</v>
      </c>
      <c r="D1568" s="147" t="s">
        <v>479</v>
      </c>
      <c r="F1568" s="147" t="s">
        <v>481</v>
      </c>
      <c r="G1568" s="148">
        <v>46022</v>
      </c>
      <c r="H1568" s="57">
        <v>29357</v>
      </c>
      <c r="I1568" s="149" t="s">
        <v>48</v>
      </c>
      <c r="J1568" s="149" t="s">
        <v>469</v>
      </c>
      <c r="K1568" s="147" t="s">
        <v>31</v>
      </c>
    </row>
    <row r="1569" spans="2:11" ht="17.149999999999999" customHeight="1" x14ac:dyDescent="0.35">
      <c r="B1569" s="2">
        <v>2025</v>
      </c>
      <c r="C1569" s="147" t="s">
        <v>498</v>
      </c>
      <c r="D1569" s="147" t="s">
        <v>479</v>
      </c>
      <c r="F1569" s="147" t="s">
        <v>478</v>
      </c>
      <c r="G1569" s="148">
        <v>45657</v>
      </c>
      <c r="H1569" s="57">
        <v>1987</v>
      </c>
      <c r="I1569" s="149" t="s">
        <v>48</v>
      </c>
      <c r="J1569" s="149" t="s">
        <v>469</v>
      </c>
      <c r="K1569" s="147" t="s">
        <v>31</v>
      </c>
    </row>
    <row r="1570" spans="2:11" ht="17.149999999999999" customHeight="1" x14ac:dyDescent="0.35">
      <c r="B1570" s="2">
        <v>2025</v>
      </c>
      <c r="C1570" s="147" t="s">
        <v>498</v>
      </c>
      <c r="D1570" s="147" t="s">
        <v>483</v>
      </c>
      <c r="F1570" s="147" t="s">
        <v>484</v>
      </c>
      <c r="G1570" s="148">
        <v>46022</v>
      </c>
      <c r="H1570" s="57">
        <v>19054</v>
      </c>
      <c r="I1570" s="149" t="s">
        <v>48</v>
      </c>
      <c r="J1570" s="149" t="s">
        <v>480</v>
      </c>
      <c r="K1570" s="147" t="s">
        <v>31</v>
      </c>
    </row>
    <row r="1571" spans="2:11" ht="17.149999999999999" customHeight="1" x14ac:dyDescent="0.35">
      <c r="B1571" s="2">
        <v>2025</v>
      </c>
      <c r="C1571" s="147" t="s">
        <v>498</v>
      </c>
      <c r="D1571" s="147" t="s">
        <v>483</v>
      </c>
      <c r="F1571" s="147" t="s">
        <v>485</v>
      </c>
      <c r="G1571" s="148">
        <v>45657</v>
      </c>
      <c r="H1571" s="57">
        <v>0</v>
      </c>
      <c r="I1571" s="149" t="s">
        <v>48</v>
      </c>
      <c r="J1571" s="149" t="s">
        <v>458</v>
      </c>
      <c r="K1571" s="147" t="s">
        <v>31</v>
      </c>
    </row>
    <row r="1572" spans="2:11" ht="17.149999999999999" customHeight="1" x14ac:dyDescent="0.35">
      <c r="B1572" s="2">
        <v>2025</v>
      </c>
      <c r="C1572" s="147" t="s">
        <v>498</v>
      </c>
      <c r="D1572" s="147" t="s">
        <v>483</v>
      </c>
      <c r="F1572" s="147" t="s">
        <v>482</v>
      </c>
      <c r="G1572" s="148">
        <v>46022</v>
      </c>
      <c r="H1572" s="57">
        <v>9042</v>
      </c>
      <c r="I1572" s="149" t="s">
        <v>48</v>
      </c>
      <c r="J1572" s="149" t="s">
        <v>480</v>
      </c>
      <c r="K1572" s="147" t="s">
        <v>31</v>
      </c>
    </row>
    <row r="1573" spans="2:11" ht="17.149999999999999" customHeight="1" x14ac:dyDescent="0.35">
      <c r="B1573" s="2">
        <v>2025</v>
      </c>
      <c r="C1573" s="147" t="s">
        <v>498</v>
      </c>
      <c r="D1573" s="147" t="s">
        <v>483</v>
      </c>
      <c r="F1573" s="147" t="s">
        <v>486</v>
      </c>
      <c r="G1573" s="148">
        <v>45657</v>
      </c>
      <c r="H1573" s="57">
        <v>0</v>
      </c>
      <c r="I1573" s="149" t="s">
        <v>48</v>
      </c>
      <c r="J1573" s="149" t="s">
        <v>458</v>
      </c>
      <c r="K1573" s="147" t="s">
        <v>31</v>
      </c>
    </row>
    <row r="1574" spans="2:11" ht="17.149999999999999" customHeight="1" x14ac:dyDescent="0.35">
      <c r="B1574" s="2">
        <v>2025</v>
      </c>
      <c r="C1574" s="147" t="s">
        <v>498</v>
      </c>
      <c r="D1574" s="147" t="s">
        <v>492</v>
      </c>
      <c r="F1574" s="147" t="s">
        <v>562</v>
      </c>
      <c r="G1574" s="148">
        <v>45657</v>
      </c>
      <c r="H1574" s="57">
        <v>27498</v>
      </c>
      <c r="I1574" s="149" t="s">
        <v>48</v>
      </c>
      <c r="J1574" s="149" t="s">
        <v>480</v>
      </c>
      <c r="K1574" s="147" t="s">
        <v>31</v>
      </c>
    </row>
    <row r="1575" spans="2:11" ht="17.149999999999999" customHeight="1" x14ac:dyDescent="0.35">
      <c r="B1575" s="2">
        <v>2025</v>
      </c>
      <c r="C1575" s="147" t="s">
        <v>498</v>
      </c>
      <c r="D1575" s="147" t="s">
        <v>461</v>
      </c>
      <c r="F1575" s="147" t="s">
        <v>488</v>
      </c>
      <c r="G1575" s="148">
        <v>46022</v>
      </c>
      <c r="H1575" s="57">
        <v>26991</v>
      </c>
      <c r="I1575" s="149" t="s">
        <v>48</v>
      </c>
      <c r="J1575" s="149" t="s">
        <v>480</v>
      </c>
      <c r="K1575" s="147" t="s">
        <v>31</v>
      </c>
    </row>
    <row r="1576" spans="2:11" ht="17.149999999999999" customHeight="1" x14ac:dyDescent="0.35">
      <c r="B1576" s="2">
        <v>2025</v>
      </c>
      <c r="C1576" s="147" t="s">
        <v>498</v>
      </c>
      <c r="D1576" s="147" t="s">
        <v>461</v>
      </c>
      <c r="F1576" s="147" t="s">
        <v>487</v>
      </c>
      <c r="G1576" s="148">
        <v>46022</v>
      </c>
      <c r="H1576" s="57">
        <v>14610</v>
      </c>
      <c r="I1576" s="149" t="s">
        <v>48</v>
      </c>
      <c r="J1576" s="149" t="s">
        <v>480</v>
      </c>
      <c r="K1576" s="147" t="s">
        <v>31</v>
      </c>
    </row>
    <row r="1577" spans="2:11" ht="17.149999999999999" customHeight="1" x14ac:dyDescent="0.35">
      <c r="B1577" s="2">
        <v>2025</v>
      </c>
      <c r="C1577" s="147" t="s">
        <v>457</v>
      </c>
      <c r="D1577" s="147" t="s">
        <v>477</v>
      </c>
      <c r="F1577" s="147" t="s">
        <v>476</v>
      </c>
      <c r="G1577" s="148">
        <v>45657</v>
      </c>
      <c r="H1577" s="57">
        <v>58155</v>
      </c>
      <c r="I1577" s="149" t="s">
        <v>48</v>
      </c>
      <c r="J1577" s="149" t="s">
        <v>458</v>
      </c>
      <c r="K1577" s="147" t="s">
        <v>31</v>
      </c>
    </row>
    <row r="1578" spans="2:11" ht="17.149999999999999" customHeight="1" x14ac:dyDescent="0.35">
      <c r="B1578" s="2">
        <v>2025</v>
      </c>
      <c r="C1578" s="147" t="s">
        <v>457</v>
      </c>
      <c r="D1578" s="147" t="s">
        <v>477</v>
      </c>
      <c r="F1578" s="147" t="s">
        <v>563</v>
      </c>
      <c r="G1578" s="148">
        <v>45657</v>
      </c>
      <c r="H1578" s="57">
        <v>0</v>
      </c>
      <c r="I1578" s="149" t="s">
        <v>48</v>
      </c>
      <c r="J1578" s="149" t="s">
        <v>458</v>
      </c>
      <c r="K1578" s="147" t="s">
        <v>31</v>
      </c>
    </row>
    <row r="1579" spans="2:11" ht="17.149999999999999" customHeight="1" x14ac:dyDescent="0.35">
      <c r="B1579" s="2">
        <v>2025</v>
      </c>
      <c r="C1579" s="147" t="s">
        <v>457</v>
      </c>
      <c r="D1579" s="147" t="s">
        <v>789</v>
      </c>
      <c r="F1579" s="147" t="s">
        <v>476</v>
      </c>
      <c r="G1579" s="148">
        <v>46022</v>
      </c>
      <c r="H1579" s="57">
        <v>59095</v>
      </c>
      <c r="I1579" s="149" t="s">
        <v>48</v>
      </c>
      <c r="J1579" s="149" t="s">
        <v>480</v>
      </c>
      <c r="K1579" s="147" t="s">
        <v>31</v>
      </c>
    </row>
    <row r="1580" spans="2:11" ht="17.149999999999999" customHeight="1" x14ac:dyDescent="0.35">
      <c r="B1580" s="2">
        <v>2025</v>
      </c>
      <c r="C1580" s="147" t="s">
        <v>457</v>
      </c>
      <c r="D1580" s="147" t="s">
        <v>789</v>
      </c>
      <c r="F1580" s="147" t="s">
        <v>563</v>
      </c>
      <c r="G1580" s="148">
        <v>46022</v>
      </c>
      <c r="H1580" s="57">
        <v>18921</v>
      </c>
      <c r="I1580" s="149" t="s">
        <v>48</v>
      </c>
      <c r="J1580" s="149" t="s">
        <v>480</v>
      </c>
      <c r="K1580" s="147" t="s">
        <v>31</v>
      </c>
    </row>
    <row r="1581" spans="2:11" ht="17.149999999999999" customHeight="1" x14ac:dyDescent="0.35">
      <c r="B1581" s="2">
        <v>2025</v>
      </c>
      <c r="C1581" s="147" t="s">
        <v>457</v>
      </c>
      <c r="D1581" s="147" t="s">
        <v>479</v>
      </c>
      <c r="F1581" s="147" t="s">
        <v>481</v>
      </c>
      <c r="G1581" s="148">
        <v>46022</v>
      </c>
      <c r="H1581" s="57">
        <v>18904</v>
      </c>
      <c r="I1581" s="149" t="s">
        <v>48</v>
      </c>
      <c r="J1581" s="149" t="s">
        <v>469</v>
      </c>
      <c r="K1581" s="147" t="s">
        <v>31</v>
      </c>
    </row>
    <row r="1582" spans="2:11" ht="17.149999999999999" customHeight="1" x14ac:dyDescent="0.35">
      <c r="B1582" s="2">
        <v>2025</v>
      </c>
      <c r="C1582" s="147" t="s">
        <v>457</v>
      </c>
      <c r="D1582" s="147" t="s">
        <v>479</v>
      </c>
      <c r="F1582" s="147" t="s">
        <v>478</v>
      </c>
      <c r="G1582" s="148">
        <v>45657</v>
      </c>
      <c r="H1582" s="57">
        <v>85447</v>
      </c>
      <c r="I1582" s="149" t="s">
        <v>48</v>
      </c>
      <c r="J1582" s="149" t="s">
        <v>469</v>
      </c>
      <c r="K1582" s="147" t="s">
        <v>31</v>
      </c>
    </row>
    <row r="1583" spans="2:11" ht="17.149999999999999" customHeight="1" x14ac:dyDescent="0.35">
      <c r="B1583" s="2">
        <v>2025</v>
      </c>
      <c r="C1583" s="147" t="s">
        <v>457</v>
      </c>
      <c r="D1583" s="147" t="s">
        <v>483</v>
      </c>
      <c r="F1583" s="147" t="s">
        <v>484</v>
      </c>
      <c r="G1583" s="148">
        <v>46022</v>
      </c>
      <c r="H1583" s="57">
        <v>4764</v>
      </c>
      <c r="I1583" s="149" t="s">
        <v>48</v>
      </c>
      <c r="J1583" s="149" t="s">
        <v>480</v>
      </c>
      <c r="K1583" s="147" t="s">
        <v>31</v>
      </c>
    </row>
    <row r="1584" spans="2:11" ht="17.149999999999999" customHeight="1" x14ac:dyDescent="0.35">
      <c r="B1584" s="2">
        <v>2025</v>
      </c>
      <c r="C1584" s="147" t="s">
        <v>457</v>
      </c>
      <c r="D1584" s="147" t="s">
        <v>483</v>
      </c>
      <c r="F1584" s="147" t="s">
        <v>485</v>
      </c>
      <c r="G1584" s="148">
        <v>46022</v>
      </c>
      <c r="H1584" s="57">
        <v>7755</v>
      </c>
      <c r="I1584" s="149" t="s">
        <v>48</v>
      </c>
      <c r="J1584" s="149" t="s">
        <v>480</v>
      </c>
      <c r="K1584" s="147" t="s">
        <v>31</v>
      </c>
    </row>
    <row r="1585" spans="2:11" ht="17.149999999999999" customHeight="1" x14ac:dyDescent="0.35">
      <c r="B1585" s="2">
        <v>2025</v>
      </c>
      <c r="C1585" s="147" t="s">
        <v>457</v>
      </c>
      <c r="D1585" s="147" t="s">
        <v>483</v>
      </c>
      <c r="F1585" s="147" t="s">
        <v>482</v>
      </c>
      <c r="G1585" s="148">
        <v>46022</v>
      </c>
      <c r="H1585" s="57">
        <v>12056</v>
      </c>
      <c r="I1585" s="149" t="s">
        <v>48</v>
      </c>
      <c r="J1585" s="149" t="s">
        <v>480</v>
      </c>
      <c r="K1585" s="147" t="s">
        <v>31</v>
      </c>
    </row>
    <row r="1586" spans="2:11" ht="17.149999999999999" customHeight="1" x14ac:dyDescent="0.35">
      <c r="B1586" s="2">
        <v>2025</v>
      </c>
      <c r="C1586" s="147" t="s">
        <v>457</v>
      </c>
      <c r="D1586" s="147" t="s">
        <v>483</v>
      </c>
      <c r="F1586" s="147" t="s">
        <v>486</v>
      </c>
      <c r="G1586" s="148">
        <v>46022</v>
      </c>
      <c r="H1586" s="57">
        <v>8906</v>
      </c>
      <c r="I1586" s="149" t="s">
        <v>48</v>
      </c>
      <c r="J1586" s="149" t="s">
        <v>480</v>
      </c>
      <c r="K1586" s="147" t="s">
        <v>31</v>
      </c>
    </row>
    <row r="1587" spans="2:11" ht="17.149999999999999" customHeight="1" x14ac:dyDescent="0.35">
      <c r="B1587" s="2">
        <v>2025</v>
      </c>
      <c r="C1587" s="147" t="s">
        <v>457</v>
      </c>
      <c r="D1587" s="147" t="s">
        <v>460</v>
      </c>
      <c r="F1587" s="147" t="s">
        <v>489</v>
      </c>
      <c r="G1587" s="148">
        <v>44926</v>
      </c>
      <c r="H1587" s="57">
        <v>58296</v>
      </c>
      <c r="I1587" s="149" t="s">
        <v>48</v>
      </c>
      <c r="J1587" s="149" t="s">
        <v>458</v>
      </c>
      <c r="K1587" s="147" t="s">
        <v>31</v>
      </c>
    </row>
    <row r="1588" spans="2:11" ht="17.149999999999999" customHeight="1" x14ac:dyDescent="0.35">
      <c r="B1588" s="2">
        <v>2025</v>
      </c>
      <c r="C1588" s="147" t="s">
        <v>457</v>
      </c>
      <c r="D1588" s="147" t="s">
        <v>491</v>
      </c>
      <c r="F1588" s="147" t="s">
        <v>561</v>
      </c>
      <c r="G1588" s="148">
        <v>44926</v>
      </c>
      <c r="H1588" s="57">
        <v>4988</v>
      </c>
      <c r="I1588" s="149" t="s">
        <v>48</v>
      </c>
      <c r="J1588" s="149" t="s">
        <v>480</v>
      </c>
      <c r="K1588" s="147" t="s">
        <v>31</v>
      </c>
    </row>
    <row r="1589" spans="2:11" ht="17.149999999999999" customHeight="1" x14ac:dyDescent="0.35">
      <c r="B1589" s="2">
        <v>2025</v>
      </c>
      <c r="C1589" s="147" t="s">
        <v>457</v>
      </c>
      <c r="D1589" s="147" t="s">
        <v>492</v>
      </c>
      <c r="F1589" s="147" t="s">
        <v>562</v>
      </c>
      <c r="G1589" s="148">
        <v>46022</v>
      </c>
      <c r="H1589" s="57">
        <v>7275</v>
      </c>
      <c r="I1589" s="149" t="s">
        <v>48</v>
      </c>
      <c r="J1589" s="149" t="s">
        <v>469</v>
      </c>
      <c r="K1589" s="147" t="s">
        <v>31</v>
      </c>
    </row>
    <row r="1590" spans="2:11" ht="17.149999999999999" customHeight="1" x14ac:dyDescent="0.35">
      <c r="B1590" s="2">
        <v>2025</v>
      </c>
      <c r="C1590" s="147" t="s">
        <v>457</v>
      </c>
      <c r="D1590" s="147" t="s">
        <v>461</v>
      </c>
      <c r="F1590" s="147" t="s">
        <v>488</v>
      </c>
      <c r="G1590" s="148">
        <v>46022</v>
      </c>
      <c r="H1590" s="57">
        <v>44985</v>
      </c>
      <c r="I1590" s="149" t="s">
        <v>48</v>
      </c>
      <c r="J1590" s="149" t="s">
        <v>480</v>
      </c>
      <c r="K1590" s="147" t="s">
        <v>31</v>
      </c>
    </row>
    <row r="1591" spans="2:11" ht="17.149999999999999" customHeight="1" x14ac:dyDescent="0.35">
      <c r="B1591" s="2">
        <v>2025</v>
      </c>
      <c r="C1591" s="147" t="s">
        <v>457</v>
      </c>
      <c r="D1591" s="147" t="s">
        <v>461</v>
      </c>
      <c r="F1591" s="147" t="s">
        <v>487</v>
      </c>
      <c r="G1591" s="148">
        <v>46022</v>
      </c>
      <c r="H1591" s="57">
        <v>36525</v>
      </c>
      <c r="I1591" s="149" t="s">
        <v>48</v>
      </c>
      <c r="J1591" s="149" t="s">
        <v>480</v>
      </c>
      <c r="K1591" s="147" t="s">
        <v>31</v>
      </c>
    </row>
    <row r="1592" spans="2:11" ht="17.149999999999999" customHeight="1" x14ac:dyDescent="0.35">
      <c r="B1592" s="2">
        <v>2025</v>
      </c>
      <c r="C1592" s="147" t="s">
        <v>499</v>
      </c>
      <c r="D1592" s="147" t="s">
        <v>477</v>
      </c>
      <c r="F1592" s="147" t="s">
        <v>476</v>
      </c>
      <c r="G1592" s="148">
        <v>45657</v>
      </c>
      <c r="H1592" s="57">
        <v>58155</v>
      </c>
      <c r="I1592" s="149" t="s">
        <v>48</v>
      </c>
      <c r="J1592" s="149" t="s">
        <v>458</v>
      </c>
      <c r="K1592" s="147" t="s">
        <v>31</v>
      </c>
    </row>
    <row r="1593" spans="2:11" ht="17.149999999999999" customHeight="1" x14ac:dyDescent="0.35">
      <c r="B1593" s="2">
        <v>2025</v>
      </c>
      <c r="C1593" s="147" t="s">
        <v>499</v>
      </c>
      <c r="D1593" s="147" t="s">
        <v>477</v>
      </c>
      <c r="F1593" s="147" t="s">
        <v>563</v>
      </c>
      <c r="G1593" s="148">
        <v>45657</v>
      </c>
      <c r="H1593" s="57">
        <v>0</v>
      </c>
      <c r="I1593" s="149" t="s">
        <v>48</v>
      </c>
      <c r="J1593" s="149" t="s">
        <v>458</v>
      </c>
      <c r="K1593" s="147" t="s">
        <v>31</v>
      </c>
    </row>
    <row r="1594" spans="2:11" ht="17.149999999999999" customHeight="1" x14ac:dyDescent="0.35">
      <c r="B1594" s="2">
        <v>2025</v>
      </c>
      <c r="C1594" s="147" t="s">
        <v>499</v>
      </c>
      <c r="D1594" s="147" t="s">
        <v>789</v>
      </c>
      <c r="F1594" s="147" t="s">
        <v>476</v>
      </c>
      <c r="G1594" s="148">
        <v>46022</v>
      </c>
      <c r="H1594" s="57">
        <v>59095</v>
      </c>
      <c r="I1594" s="149" t="s">
        <v>48</v>
      </c>
      <c r="J1594" s="149" t="s">
        <v>480</v>
      </c>
      <c r="K1594" s="147" t="s">
        <v>31</v>
      </c>
    </row>
    <row r="1595" spans="2:11" ht="17.149999999999999" customHeight="1" x14ac:dyDescent="0.35">
      <c r="B1595" s="2">
        <v>2025</v>
      </c>
      <c r="C1595" s="147" t="s">
        <v>499</v>
      </c>
      <c r="D1595" s="147" t="s">
        <v>789</v>
      </c>
      <c r="F1595" s="147" t="s">
        <v>563</v>
      </c>
      <c r="G1595" s="148">
        <v>46022</v>
      </c>
      <c r="H1595" s="57">
        <v>18921</v>
      </c>
      <c r="I1595" s="149" t="s">
        <v>48</v>
      </c>
      <c r="J1595" s="149" t="s">
        <v>480</v>
      </c>
      <c r="K1595" s="147" t="s">
        <v>31</v>
      </c>
    </row>
    <row r="1596" spans="2:11" ht="17.149999999999999" customHeight="1" x14ac:dyDescent="0.35">
      <c r="B1596" s="2">
        <v>2025</v>
      </c>
      <c r="C1596" s="147" t="s">
        <v>499</v>
      </c>
      <c r="D1596" s="147" t="s">
        <v>479</v>
      </c>
      <c r="F1596" s="147" t="s">
        <v>481</v>
      </c>
      <c r="G1596" s="148">
        <v>46022</v>
      </c>
      <c r="H1596" s="57">
        <v>18904</v>
      </c>
      <c r="I1596" s="149" t="s">
        <v>48</v>
      </c>
      <c r="J1596" s="149" t="s">
        <v>469</v>
      </c>
      <c r="K1596" s="147" t="s">
        <v>31</v>
      </c>
    </row>
    <row r="1597" spans="2:11" ht="17.149999999999999" customHeight="1" x14ac:dyDescent="0.35">
      <c r="B1597" s="2">
        <v>2025</v>
      </c>
      <c r="C1597" s="147" t="s">
        <v>499</v>
      </c>
      <c r="D1597" s="147" t="s">
        <v>479</v>
      </c>
      <c r="F1597" s="147" t="s">
        <v>478</v>
      </c>
      <c r="G1597" s="148">
        <v>45657</v>
      </c>
      <c r="H1597" s="57">
        <v>1987</v>
      </c>
      <c r="I1597" s="149" t="s">
        <v>48</v>
      </c>
      <c r="J1597" s="149" t="s">
        <v>469</v>
      </c>
      <c r="K1597" s="147" t="s">
        <v>31</v>
      </c>
    </row>
    <row r="1598" spans="2:11" ht="17.149999999999999" customHeight="1" x14ac:dyDescent="0.35">
      <c r="B1598" s="2">
        <v>2025</v>
      </c>
      <c r="C1598" s="147" t="s">
        <v>499</v>
      </c>
      <c r="D1598" s="147" t="s">
        <v>483</v>
      </c>
      <c r="F1598" s="147" t="s">
        <v>484</v>
      </c>
      <c r="G1598" s="148">
        <v>46022</v>
      </c>
      <c r="H1598" s="57">
        <v>4764</v>
      </c>
      <c r="I1598" s="149" t="s">
        <v>48</v>
      </c>
      <c r="J1598" s="149" t="s">
        <v>480</v>
      </c>
      <c r="K1598" s="147" t="s">
        <v>31</v>
      </c>
    </row>
    <row r="1599" spans="2:11" ht="17.149999999999999" customHeight="1" x14ac:dyDescent="0.35">
      <c r="B1599" s="2">
        <v>2025</v>
      </c>
      <c r="C1599" s="147" t="s">
        <v>499</v>
      </c>
      <c r="D1599" s="147" t="s">
        <v>483</v>
      </c>
      <c r="F1599" s="147" t="s">
        <v>485</v>
      </c>
      <c r="G1599" s="148">
        <v>46022</v>
      </c>
      <c r="H1599" s="57">
        <v>7755</v>
      </c>
      <c r="I1599" s="149" t="s">
        <v>48</v>
      </c>
      <c r="J1599" s="149" t="s">
        <v>480</v>
      </c>
      <c r="K1599" s="147" t="s">
        <v>31</v>
      </c>
    </row>
    <row r="1600" spans="2:11" ht="17.149999999999999" customHeight="1" x14ac:dyDescent="0.35">
      <c r="B1600" s="2">
        <v>2025</v>
      </c>
      <c r="C1600" s="147" t="s">
        <v>499</v>
      </c>
      <c r="D1600" s="147" t="s">
        <v>483</v>
      </c>
      <c r="F1600" s="147" t="s">
        <v>482</v>
      </c>
      <c r="G1600" s="148">
        <v>46022</v>
      </c>
      <c r="H1600" s="57">
        <v>12056</v>
      </c>
      <c r="I1600" s="149" t="s">
        <v>48</v>
      </c>
      <c r="J1600" s="149" t="s">
        <v>480</v>
      </c>
      <c r="K1600" s="147" t="s">
        <v>31</v>
      </c>
    </row>
    <row r="1601" spans="2:11" ht="17.149999999999999" customHeight="1" x14ac:dyDescent="0.35">
      <c r="B1601" s="2">
        <v>2025</v>
      </c>
      <c r="C1601" s="147" t="s">
        <v>499</v>
      </c>
      <c r="D1601" s="147" t="s">
        <v>483</v>
      </c>
      <c r="F1601" s="147" t="s">
        <v>486</v>
      </c>
      <c r="G1601" s="148">
        <v>46022</v>
      </c>
      <c r="H1601" s="57">
        <v>8906</v>
      </c>
      <c r="I1601" s="149" t="s">
        <v>48</v>
      </c>
      <c r="J1601" s="149" t="s">
        <v>480</v>
      </c>
      <c r="K1601" s="147" t="s">
        <v>31</v>
      </c>
    </row>
    <row r="1602" spans="2:11" ht="17.149999999999999" customHeight="1" x14ac:dyDescent="0.35">
      <c r="B1602" s="2">
        <v>2025</v>
      </c>
      <c r="C1602" s="147" t="s">
        <v>499</v>
      </c>
      <c r="D1602" s="147" t="s">
        <v>492</v>
      </c>
      <c r="F1602" s="147" t="s">
        <v>562</v>
      </c>
      <c r="G1602" s="148">
        <v>46022</v>
      </c>
      <c r="H1602" s="57">
        <v>7275</v>
      </c>
      <c r="I1602" s="149" t="s">
        <v>48</v>
      </c>
      <c r="J1602" s="149" t="s">
        <v>469</v>
      </c>
      <c r="K1602" s="147" t="s">
        <v>31</v>
      </c>
    </row>
    <row r="1603" spans="2:11" ht="17.149999999999999" customHeight="1" x14ac:dyDescent="0.35">
      <c r="B1603" s="2">
        <v>2025</v>
      </c>
      <c r="C1603" s="147" t="s">
        <v>499</v>
      </c>
      <c r="D1603" s="147" t="s">
        <v>461</v>
      </c>
      <c r="F1603" s="147" t="s">
        <v>488</v>
      </c>
      <c r="G1603" s="148">
        <v>46022</v>
      </c>
      <c r="H1603" s="57">
        <v>44985</v>
      </c>
      <c r="I1603" s="149" t="s">
        <v>48</v>
      </c>
      <c r="J1603" s="149" t="s">
        <v>480</v>
      </c>
      <c r="K1603" s="147" t="s">
        <v>31</v>
      </c>
    </row>
    <row r="1604" spans="2:11" ht="17.149999999999999" customHeight="1" x14ac:dyDescent="0.35">
      <c r="B1604" s="2">
        <v>2025</v>
      </c>
      <c r="C1604" s="147" t="s">
        <v>499</v>
      </c>
      <c r="D1604" s="147" t="s">
        <v>461</v>
      </c>
      <c r="F1604" s="147" t="s">
        <v>487</v>
      </c>
      <c r="G1604" s="148">
        <v>46022</v>
      </c>
      <c r="H1604" s="57">
        <v>36525</v>
      </c>
      <c r="I1604" s="149" t="s">
        <v>48</v>
      </c>
      <c r="J1604" s="149" t="s">
        <v>480</v>
      </c>
      <c r="K1604" s="147" t="s">
        <v>31</v>
      </c>
    </row>
    <row r="1605" spans="2:11" ht="17.149999999999999" customHeight="1" x14ac:dyDescent="0.35">
      <c r="B1605" s="2">
        <v>2025</v>
      </c>
      <c r="C1605" s="147" t="s">
        <v>500</v>
      </c>
      <c r="D1605" s="147" t="s">
        <v>477</v>
      </c>
      <c r="F1605" s="147" t="s">
        <v>476</v>
      </c>
      <c r="G1605" s="148">
        <v>45657</v>
      </c>
      <c r="H1605" s="57">
        <v>5628</v>
      </c>
      <c r="I1605" s="149" t="s">
        <v>48</v>
      </c>
      <c r="J1605" s="149" t="s">
        <v>458</v>
      </c>
      <c r="K1605" s="147" t="s">
        <v>31</v>
      </c>
    </row>
    <row r="1606" spans="2:11" ht="17.149999999999999" customHeight="1" x14ac:dyDescent="0.35">
      <c r="B1606" s="2">
        <v>2025</v>
      </c>
      <c r="C1606" s="147" t="s">
        <v>500</v>
      </c>
      <c r="D1606" s="147" t="s">
        <v>477</v>
      </c>
      <c r="F1606" s="147" t="s">
        <v>563</v>
      </c>
      <c r="G1606" s="148">
        <v>45657</v>
      </c>
      <c r="H1606" s="57">
        <v>0</v>
      </c>
      <c r="I1606" s="149" t="s">
        <v>48</v>
      </c>
      <c r="J1606" s="149" t="s">
        <v>458</v>
      </c>
      <c r="K1606" s="147" t="s">
        <v>31</v>
      </c>
    </row>
    <row r="1607" spans="2:11" ht="17.149999999999999" customHeight="1" x14ac:dyDescent="0.35">
      <c r="B1607" s="2">
        <v>2025</v>
      </c>
      <c r="C1607" s="147" t="s">
        <v>500</v>
      </c>
      <c r="D1607" s="147" t="s">
        <v>789</v>
      </c>
      <c r="F1607" s="147" t="s">
        <v>476</v>
      </c>
      <c r="G1607" s="148">
        <v>46022</v>
      </c>
      <c r="H1607" s="57">
        <v>5719</v>
      </c>
      <c r="I1607" s="149" t="s">
        <v>48</v>
      </c>
      <c r="J1607" s="149" t="s">
        <v>480</v>
      </c>
      <c r="K1607" s="147" t="s">
        <v>31</v>
      </c>
    </row>
    <row r="1608" spans="2:11" ht="17.149999999999999" customHeight="1" x14ac:dyDescent="0.35">
      <c r="B1608" s="2">
        <v>2025</v>
      </c>
      <c r="C1608" s="147" t="s">
        <v>500</v>
      </c>
      <c r="D1608" s="147" t="s">
        <v>479</v>
      </c>
      <c r="F1608" s="147" t="s">
        <v>481</v>
      </c>
      <c r="G1608" s="148">
        <v>46022</v>
      </c>
      <c r="H1608" s="57">
        <v>0</v>
      </c>
      <c r="I1608" s="149" t="s">
        <v>48</v>
      </c>
      <c r="J1608" s="149" t="s">
        <v>469</v>
      </c>
      <c r="K1608" s="147" t="s">
        <v>31</v>
      </c>
    </row>
    <row r="1609" spans="2:11" ht="17.149999999999999" customHeight="1" x14ac:dyDescent="0.35">
      <c r="B1609" s="2">
        <v>2025</v>
      </c>
      <c r="C1609" s="147" t="s">
        <v>500</v>
      </c>
      <c r="D1609" s="147" t="s">
        <v>479</v>
      </c>
      <c r="F1609" s="147" t="s">
        <v>478</v>
      </c>
      <c r="G1609" s="148">
        <v>45657</v>
      </c>
      <c r="H1609" s="57">
        <v>0</v>
      </c>
      <c r="I1609" s="149" t="s">
        <v>48</v>
      </c>
      <c r="J1609" s="149" t="s">
        <v>469</v>
      </c>
      <c r="K1609" s="147" t="s">
        <v>31</v>
      </c>
    </row>
    <row r="1610" spans="2:11" ht="17.149999999999999" customHeight="1" x14ac:dyDescent="0.35">
      <c r="B1610" s="2">
        <v>2025</v>
      </c>
      <c r="C1610" s="147" t="s">
        <v>500</v>
      </c>
      <c r="D1610" s="147" t="s">
        <v>483</v>
      </c>
      <c r="F1610" s="147" t="s">
        <v>484</v>
      </c>
      <c r="G1610" s="148">
        <v>46022</v>
      </c>
      <c r="H1610" s="57">
        <v>12703</v>
      </c>
      <c r="I1610" s="149" t="s">
        <v>48</v>
      </c>
      <c r="J1610" s="149" t="s">
        <v>480</v>
      </c>
      <c r="K1610" s="147" t="s">
        <v>31</v>
      </c>
    </row>
    <row r="1611" spans="2:11" ht="17.149999999999999" customHeight="1" x14ac:dyDescent="0.35">
      <c r="B1611" s="2">
        <v>2025</v>
      </c>
      <c r="C1611" s="147" t="s">
        <v>500</v>
      </c>
      <c r="D1611" s="147" t="s">
        <v>483</v>
      </c>
      <c r="F1611" s="147" t="s">
        <v>485</v>
      </c>
      <c r="G1611" s="148">
        <v>46022</v>
      </c>
      <c r="H1611" s="57">
        <v>10663</v>
      </c>
      <c r="I1611" s="149" t="s">
        <v>48</v>
      </c>
      <c r="J1611" s="149" t="s">
        <v>480</v>
      </c>
      <c r="K1611" s="147" t="s">
        <v>31</v>
      </c>
    </row>
    <row r="1612" spans="2:11" ht="17.149999999999999" customHeight="1" x14ac:dyDescent="0.35">
      <c r="B1612" s="2">
        <v>2025</v>
      </c>
      <c r="C1612" s="147" t="s">
        <v>500</v>
      </c>
      <c r="D1612" s="147" t="s">
        <v>483</v>
      </c>
      <c r="F1612" s="147" t="s">
        <v>482</v>
      </c>
      <c r="G1612" s="148">
        <v>46022</v>
      </c>
      <c r="H1612" s="57">
        <v>16577</v>
      </c>
      <c r="I1612" s="149" t="s">
        <v>48</v>
      </c>
      <c r="J1612" s="149" t="s">
        <v>480</v>
      </c>
      <c r="K1612" s="147" t="s">
        <v>31</v>
      </c>
    </row>
    <row r="1613" spans="2:11" ht="17.149999999999999" customHeight="1" x14ac:dyDescent="0.35">
      <c r="B1613" s="2">
        <v>2025</v>
      </c>
      <c r="C1613" s="147" t="s">
        <v>500</v>
      </c>
      <c r="D1613" s="147" t="s">
        <v>483</v>
      </c>
      <c r="F1613" s="147" t="s">
        <v>486</v>
      </c>
      <c r="G1613" s="148">
        <v>46022</v>
      </c>
      <c r="H1613" s="57">
        <v>5838</v>
      </c>
      <c r="I1613" s="149" t="s">
        <v>48</v>
      </c>
      <c r="J1613" s="149" t="s">
        <v>480</v>
      </c>
      <c r="K1613" s="147" t="s">
        <v>31</v>
      </c>
    </row>
    <row r="1614" spans="2:11" ht="17.149999999999999" customHeight="1" x14ac:dyDescent="0.35">
      <c r="B1614" s="2">
        <v>2025</v>
      </c>
      <c r="C1614" s="147" t="s">
        <v>500</v>
      </c>
      <c r="D1614" s="147" t="s">
        <v>492</v>
      </c>
      <c r="F1614" s="147" t="s">
        <v>562</v>
      </c>
      <c r="G1614" s="148">
        <v>45657</v>
      </c>
      <c r="H1614" s="57">
        <v>16672</v>
      </c>
      <c r="I1614" s="149" t="s">
        <v>48</v>
      </c>
      <c r="J1614" s="149" t="s">
        <v>480</v>
      </c>
      <c r="K1614" s="147" t="s">
        <v>31</v>
      </c>
    </row>
    <row r="1615" spans="2:11" ht="17.149999999999999" customHeight="1" x14ac:dyDescent="0.35">
      <c r="B1615" s="2">
        <v>2025</v>
      </c>
      <c r="C1615" s="147" t="s">
        <v>500</v>
      </c>
      <c r="D1615" s="147" t="s">
        <v>461</v>
      </c>
      <c r="F1615" s="147" t="s">
        <v>488</v>
      </c>
      <c r="G1615" s="148">
        <v>46022</v>
      </c>
      <c r="H1615" s="57">
        <v>38237</v>
      </c>
      <c r="I1615" s="149" t="s">
        <v>48</v>
      </c>
      <c r="J1615" s="149" t="s">
        <v>480</v>
      </c>
      <c r="K1615" s="147" t="s">
        <v>31</v>
      </c>
    </row>
    <row r="1616" spans="2:11" ht="17.149999999999999" customHeight="1" x14ac:dyDescent="0.35">
      <c r="B1616" s="2">
        <v>2025</v>
      </c>
      <c r="C1616" s="147" t="s">
        <v>500</v>
      </c>
      <c r="D1616" s="147" t="s">
        <v>461</v>
      </c>
      <c r="F1616" s="147" t="s">
        <v>487</v>
      </c>
      <c r="G1616" s="148">
        <v>46022</v>
      </c>
      <c r="H1616" s="57">
        <v>21915</v>
      </c>
      <c r="I1616" s="149" t="s">
        <v>48</v>
      </c>
      <c r="J1616" s="149" t="s">
        <v>480</v>
      </c>
      <c r="K1616" s="147" t="s">
        <v>31</v>
      </c>
    </row>
    <row r="1617" spans="2:11" ht="17.149999999999999" customHeight="1" x14ac:dyDescent="0.35">
      <c r="B1617" s="2">
        <v>2025</v>
      </c>
      <c r="C1617" s="147" t="s">
        <v>518</v>
      </c>
      <c r="D1617" s="147" t="s">
        <v>479</v>
      </c>
      <c r="F1617" s="147" t="s">
        <v>481</v>
      </c>
      <c r="G1617" s="148">
        <v>46022</v>
      </c>
      <c r="H1617" s="57">
        <v>0</v>
      </c>
      <c r="I1617" s="149" t="s">
        <v>48</v>
      </c>
      <c r="J1617" s="149" t="s">
        <v>469</v>
      </c>
      <c r="K1617" s="147" t="s">
        <v>31</v>
      </c>
    </row>
    <row r="1618" spans="2:11" ht="17.149999999999999" customHeight="1" x14ac:dyDescent="0.35">
      <c r="B1618" s="2">
        <v>2025</v>
      </c>
      <c r="C1618" s="147" t="s">
        <v>518</v>
      </c>
      <c r="D1618" s="147" t="s">
        <v>492</v>
      </c>
      <c r="F1618" s="147" t="s">
        <v>562</v>
      </c>
      <c r="G1618" s="148">
        <v>46022</v>
      </c>
      <c r="H1618" s="57">
        <v>0</v>
      </c>
      <c r="I1618" s="149" t="s">
        <v>48</v>
      </c>
      <c r="J1618" s="149" t="s">
        <v>469</v>
      </c>
      <c r="K1618" s="147" t="s">
        <v>31</v>
      </c>
    </row>
    <row r="1619" spans="2:11" ht="17.149999999999999" customHeight="1" x14ac:dyDescent="0.35">
      <c r="B1619" s="2">
        <v>2025</v>
      </c>
      <c r="C1619" s="147" t="s">
        <v>518</v>
      </c>
      <c r="D1619" s="147" t="s">
        <v>461</v>
      </c>
      <c r="F1619" s="147" t="s">
        <v>487</v>
      </c>
      <c r="G1619" s="148">
        <v>46022</v>
      </c>
      <c r="H1619" s="57">
        <v>0</v>
      </c>
      <c r="I1619" s="149" t="s">
        <v>48</v>
      </c>
      <c r="J1619" s="149" t="s">
        <v>480</v>
      </c>
      <c r="K1619" s="147" t="s">
        <v>31</v>
      </c>
    </row>
    <row r="1620" spans="2:11" ht="17.149999999999999" customHeight="1" x14ac:dyDescent="0.35">
      <c r="B1620" s="2">
        <v>2025</v>
      </c>
      <c r="C1620" s="147" t="s">
        <v>519</v>
      </c>
      <c r="D1620" s="147" t="s">
        <v>479</v>
      </c>
      <c r="F1620" s="147" t="s">
        <v>481</v>
      </c>
      <c r="G1620" s="148">
        <v>46022</v>
      </c>
      <c r="H1620" s="57">
        <v>0</v>
      </c>
      <c r="I1620" s="149" t="s">
        <v>48</v>
      </c>
      <c r="J1620" s="149" t="s">
        <v>469</v>
      </c>
      <c r="K1620" s="147" t="s">
        <v>31</v>
      </c>
    </row>
    <row r="1621" spans="2:11" ht="17.149999999999999" customHeight="1" x14ac:dyDescent="0.35">
      <c r="B1621" s="2">
        <v>2025</v>
      </c>
      <c r="C1621" s="147" t="s">
        <v>519</v>
      </c>
      <c r="D1621" s="147" t="s">
        <v>492</v>
      </c>
      <c r="F1621" s="147" t="s">
        <v>562</v>
      </c>
      <c r="G1621" s="148">
        <v>46022</v>
      </c>
      <c r="H1621" s="57">
        <v>0</v>
      </c>
      <c r="I1621" s="149" t="s">
        <v>48</v>
      </c>
      <c r="J1621" s="149" t="s">
        <v>469</v>
      </c>
      <c r="K1621" s="147" t="s">
        <v>31</v>
      </c>
    </row>
    <row r="1622" spans="2:11" ht="17.149999999999999" customHeight="1" x14ac:dyDescent="0.35">
      <c r="B1622" s="2">
        <v>2025</v>
      </c>
      <c r="C1622" s="147" t="s">
        <v>519</v>
      </c>
      <c r="D1622" s="147" t="s">
        <v>461</v>
      </c>
      <c r="F1622" s="147" t="s">
        <v>487</v>
      </c>
      <c r="G1622" s="148">
        <v>46022</v>
      </c>
      <c r="H1622" s="57">
        <v>0</v>
      </c>
      <c r="I1622" s="149" t="s">
        <v>48</v>
      </c>
      <c r="J1622" s="149" t="s">
        <v>480</v>
      </c>
      <c r="K1622" s="147" t="s">
        <v>31</v>
      </c>
    </row>
    <row r="1623" spans="2:11" ht="17.149999999999999" customHeight="1" x14ac:dyDescent="0.35">
      <c r="B1623" s="2">
        <v>2025</v>
      </c>
      <c r="C1623" s="147" t="s">
        <v>464</v>
      </c>
      <c r="D1623" s="147" t="s">
        <v>477</v>
      </c>
      <c r="F1623" s="147" t="s">
        <v>476</v>
      </c>
      <c r="G1623" s="148">
        <v>45291</v>
      </c>
      <c r="H1623" s="57">
        <v>3</v>
      </c>
      <c r="I1623" s="149" t="s">
        <v>87</v>
      </c>
      <c r="J1623" s="149" t="s">
        <v>458</v>
      </c>
      <c r="K1623" s="147" t="s">
        <v>31</v>
      </c>
    </row>
    <row r="1624" spans="2:11" ht="17.149999999999999" customHeight="1" x14ac:dyDescent="0.35">
      <c r="B1624" s="2">
        <v>2025</v>
      </c>
      <c r="C1624" s="147" t="s">
        <v>464</v>
      </c>
      <c r="D1624" s="147" t="s">
        <v>477</v>
      </c>
      <c r="F1624" s="147" t="s">
        <v>563</v>
      </c>
      <c r="G1624" s="148">
        <v>45657</v>
      </c>
      <c r="H1624" s="57">
        <v>0</v>
      </c>
      <c r="I1624" s="149" t="s">
        <v>87</v>
      </c>
      <c r="J1624" s="149" t="s">
        <v>480</v>
      </c>
      <c r="K1624" s="147" t="s">
        <v>31</v>
      </c>
    </row>
    <row r="1625" spans="2:11" ht="17.149999999999999" customHeight="1" x14ac:dyDescent="0.35">
      <c r="B1625" s="2">
        <v>2025</v>
      </c>
      <c r="C1625" s="147" t="s">
        <v>464</v>
      </c>
      <c r="D1625" s="147" t="s">
        <v>789</v>
      </c>
      <c r="F1625" s="147" t="s">
        <v>476</v>
      </c>
      <c r="G1625" s="148">
        <v>46022</v>
      </c>
      <c r="H1625" s="57">
        <v>3</v>
      </c>
      <c r="I1625" s="149" t="s">
        <v>87</v>
      </c>
      <c r="J1625" s="149" t="s">
        <v>480</v>
      </c>
      <c r="K1625" s="147" t="s">
        <v>31</v>
      </c>
    </row>
    <row r="1626" spans="2:11" ht="17.149999999999999" customHeight="1" x14ac:dyDescent="0.35">
      <c r="B1626" s="2">
        <v>2025</v>
      </c>
      <c r="C1626" s="147" t="s">
        <v>464</v>
      </c>
      <c r="D1626" s="147" t="s">
        <v>479</v>
      </c>
      <c r="F1626" s="147" t="s">
        <v>481</v>
      </c>
      <c r="G1626" s="148">
        <v>46022</v>
      </c>
      <c r="H1626" s="57">
        <v>12</v>
      </c>
      <c r="I1626" s="149" t="s">
        <v>87</v>
      </c>
      <c r="J1626" s="149" t="s">
        <v>469</v>
      </c>
      <c r="K1626" s="147" t="s">
        <v>31</v>
      </c>
    </row>
    <row r="1627" spans="2:11" ht="17.149999999999999" customHeight="1" x14ac:dyDescent="0.35">
      <c r="B1627" s="2">
        <v>2025</v>
      </c>
      <c r="C1627" s="147" t="s">
        <v>464</v>
      </c>
      <c r="D1627" s="147" t="s">
        <v>479</v>
      </c>
      <c r="F1627" s="147" t="s">
        <v>478</v>
      </c>
      <c r="G1627" s="148">
        <v>45657</v>
      </c>
      <c r="H1627" s="57">
        <v>9</v>
      </c>
      <c r="I1627" s="149" t="s">
        <v>87</v>
      </c>
      <c r="J1627" s="149" t="s">
        <v>469</v>
      </c>
      <c r="K1627" s="147" t="s">
        <v>31</v>
      </c>
    </row>
    <row r="1628" spans="2:11" ht="17.149999999999999" customHeight="1" x14ac:dyDescent="0.35">
      <c r="B1628" s="2">
        <v>2025</v>
      </c>
      <c r="C1628" s="147" t="s">
        <v>464</v>
      </c>
      <c r="D1628" s="147" t="s">
        <v>483</v>
      </c>
      <c r="F1628" s="147" t="s">
        <v>484</v>
      </c>
      <c r="G1628" s="148">
        <v>46022</v>
      </c>
      <c r="H1628" s="57">
        <v>27</v>
      </c>
      <c r="I1628" s="149" t="s">
        <v>87</v>
      </c>
      <c r="J1628" s="149" t="s">
        <v>480</v>
      </c>
      <c r="K1628" s="147" t="s">
        <v>31</v>
      </c>
    </row>
    <row r="1629" spans="2:11" ht="17.149999999999999" customHeight="1" x14ac:dyDescent="0.35">
      <c r="B1629" s="2">
        <v>2025</v>
      </c>
      <c r="C1629" s="147" t="s">
        <v>464</v>
      </c>
      <c r="D1629" s="147" t="s">
        <v>483</v>
      </c>
      <c r="F1629" s="147" t="s">
        <v>485</v>
      </c>
      <c r="G1629" s="148">
        <v>46022</v>
      </c>
      <c r="H1629" s="57">
        <v>23</v>
      </c>
      <c r="I1629" s="149" t="s">
        <v>87</v>
      </c>
      <c r="J1629" s="149" t="s">
        <v>480</v>
      </c>
      <c r="K1629" s="147" t="s">
        <v>31</v>
      </c>
    </row>
    <row r="1630" spans="2:11" ht="17.149999999999999" customHeight="1" x14ac:dyDescent="0.35">
      <c r="B1630" s="2">
        <v>2025</v>
      </c>
      <c r="C1630" s="147" t="s">
        <v>464</v>
      </c>
      <c r="D1630" s="147" t="s">
        <v>483</v>
      </c>
      <c r="F1630" s="147" t="s">
        <v>482</v>
      </c>
      <c r="G1630" s="148">
        <v>46022</v>
      </c>
      <c r="H1630" s="57">
        <v>19</v>
      </c>
      <c r="I1630" s="149" t="s">
        <v>87</v>
      </c>
      <c r="J1630" s="149" t="s">
        <v>480</v>
      </c>
      <c r="K1630" s="147" t="s">
        <v>31</v>
      </c>
    </row>
    <row r="1631" spans="2:11" ht="17.149999999999999" customHeight="1" x14ac:dyDescent="0.35">
      <c r="B1631" s="2">
        <v>2025</v>
      </c>
      <c r="C1631" s="147" t="s">
        <v>464</v>
      </c>
      <c r="D1631" s="147" t="s">
        <v>483</v>
      </c>
      <c r="F1631" s="147" t="s">
        <v>486</v>
      </c>
      <c r="G1631" s="148">
        <v>46022</v>
      </c>
      <c r="H1631" s="57">
        <v>40</v>
      </c>
      <c r="I1631" s="149" t="s">
        <v>87</v>
      </c>
      <c r="J1631" s="149" t="s">
        <v>480</v>
      </c>
      <c r="K1631" s="147" t="s">
        <v>31</v>
      </c>
    </row>
    <row r="1632" spans="2:11" ht="17.149999999999999" customHeight="1" x14ac:dyDescent="0.35">
      <c r="B1632" s="2">
        <v>2025</v>
      </c>
      <c r="C1632" s="147" t="s">
        <v>464</v>
      </c>
      <c r="D1632" s="147" t="s">
        <v>460</v>
      </c>
      <c r="F1632" s="147" t="s">
        <v>489</v>
      </c>
      <c r="G1632" s="148">
        <v>45291</v>
      </c>
      <c r="H1632" s="57">
        <v>0</v>
      </c>
      <c r="I1632" s="149" t="s">
        <v>87</v>
      </c>
      <c r="J1632" s="149" t="s">
        <v>480</v>
      </c>
      <c r="K1632" s="147" t="s">
        <v>31</v>
      </c>
    </row>
    <row r="1633" spans="2:11" ht="17.149999999999999" customHeight="1" x14ac:dyDescent="0.35">
      <c r="B1633" s="2">
        <v>2025</v>
      </c>
      <c r="C1633" s="147" t="s">
        <v>464</v>
      </c>
      <c r="D1633" s="147" t="s">
        <v>491</v>
      </c>
      <c r="F1633" s="147" t="s">
        <v>561</v>
      </c>
      <c r="G1633" s="148">
        <v>45291</v>
      </c>
      <c r="H1633" s="57">
        <v>2</v>
      </c>
      <c r="I1633" s="149" t="s">
        <v>87</v>
      </c>
      <c r="J1633" s="149" t="s">
        <v>480</v>
      </c>
      <c r="K1633" s="147" t="s">
        <v>31</v>
      </c>
    </row>
    <row r="1634" spans="2:11" ht="17.149999999999999" customHeight="1" x14ac:dyDescent="0.35">
      <c r="B1634" s="2">
        <v>2025</v>
      </c>
      <c r="C1634" s="147" t="s">
        <v>464</v>
      </c>
      <c r="D1634" s="147" t="s">
        <v>492</v>
      </c>
      <c r="F1634" s="147" t="s">
        <v>562</v>
      </c>
      <c r="G1634" s="148">
        <v>46022</v>
      </c>
      <c r="H1634" s="57">
        <v>25</v>
      </c>
      <c r="I1634" s="149" t="s">
        <v>87</v>
      </c>
      <c r="J1634" s="149" t="s">
        <v>469</v>
      </c>
      <c r="K1634" s="147" t="s">
        <v>31</v>
      </c>
    </row>
    <row r="1635" spans="2:11" ht="17.149999999999999" customHeight="1" x14ac:dyDescent="0.35">
      <c r="B1635" s="2">
        <v>2025</v>
      </c>
      <c r="C1635" s="147" t="s">
        <v>464</v>
      </c>
      <c r="D1635" s="147" t="s">
        <v>461</v>
      </c>
      <c r="F1635" s="147" t="s">
        <v>488</v>
      </c>
      <c r="G1635" s="148">
        <v>46022</v>
      </c>
      <c r="H1635" s="57">
        <v>28</v>
      </c>
      <c r="I1635" s="149" t="s">
        <v>87</v>
      </c>
      <c r="J1635" s="149" t="s">
        <v>480</v>
      </c>
      <c r="K1635" s="147" t="s">
        <v>31</v>
      </c>
    </row>
    <row r="1636" spans="2:11" ht="17.149999999999999" customHeight="1" x14ac:dyDescent="0.35">
      <c r="B1636" s="2">
        <v>2025</v>
      </c>
      <c r="C1636" s="147" t="s">
        <v>464</v>
      </c>
      <c r="D1636" s="147" t="s">
        <v>461</v>
      </c>
      <c r="F1636" s="147" t="s">
        <v>487</v>
      </c>
      <c r="G1636" s="148">
        <v>46022</v>
      </c>
      <c r="H1636" s="57">
        <v>27</v>
      </c>
      <c r="I1636" s="149" t="s">
        <v>87</v>
      </c>
      <c r="J1636" s="149" t="s">
        <v>480</v>
      </c>
      <c r="K1636" s="147" t="s">
        <v>31</v>
      </c>
    </row>
    <row r="1637" spans="2:11" ht="17.149999999999999" customHeight="1" x14ac:dyDescent="0.35">
      <c r="B1637" s="2">
        <v>2025</v>
      </c>
      <c r="C1637" s="147" t="s">
        <v>465</v>
      </c>
      <c r="D1637" s="147" t="s">
        <v>477</v>
      </c>
      <c r="F1637" s="147" t="s">
        <v>476</v>
      </c>
      <c r="G1637" s="148">
        <v>45291</v>
      </c>
      <c r="H1637" s="57">
        <v>58</v>
      </c>
      <c r="I1637" s="149" t="s">
        <v>87</v>
      </c>
      <c r="J1637" s="149" t="s">
        <v>458</v>
      </c>
      <c r="K1637" s="147" t="s">
        <v>31</v>
      </c>
    </row>
    <row r="1638" spans="2:11" ht="17.149999999999999" customHeight="1" x14ac:dyDescent="0.35">
      <c r="B1638" s="2">
        <v>2025</v>
      </c>
      <c r="C1638" s="147" t="s">
        <v>465</v>
      </c>
      <c r="D1638" s="147" t="s">
        <v>477</v>
      </c>
      <c r="F1638" s="147" t="s">
        <v>563</v>
      </c>
      <c r="G1638" s="148">
        <v>45657</v>
      </c>
      <c r="H1638" s="57">
        <v>0</v>
      </c>
      <c r="I1638" s="149" t="s">
        <v>87</v>
      </c>
      <c r="J1638" s="149" t="s">
        <v>458</v>
      </c>
      <c r="K1638" s="147" t="s">
        <v>31</v>
      </c>
    </row>
    <row r="1639" spans="2:11" ht="17.149999999999999" customHeight="1" x14ac:dyDescent="0.35">
      <c r="B1639" s="2">
        <v>2025</v>
      </c>
      <c r="C1639" s="147" t="s">
        <v>465</v>
      </c>
      <c r="D1639" s="147" t="s">
        <v>479</v>
      </c>
      <c r="F1639" s="147" t="s">
        <v>481</v>
      </c>
      <c r="G1639" s="148">
        <v>46022</v>
      </c>
      <c r="H1639" s="57">
        <v>0</v>
      </c>
      <c r="I1639" s="149" t="s">
        <v>87</v>
      </c>
      <c r="J1639" s="149" t="s">
        <v>469</v>
      </c>
      <c r="K1639" s="147" t="s">
        <v>31</v>
      </c>
    </row>
    <row r="1640" spans="2:11" ht="17.149999999999999" customHeight="1" x14ac:dyDescent="0.35">
      <c r="B1640" s="2">
        <v>2025</v>
      </c>
      <c r="C1640" s="147" t="s">
        <v>465</v>
      </c>
      <c r="D1640" s="147" t="s">
        <v>479</v>
      </c>
      <c r="F1640" s="147" t="s">
        <v>478</v>
      </c>
      <c r="G1640" s="148">
        <v>45657</v>
      </c>
      <c r="H1640" s="57">
        <v>0</v>
      </c>
      <c r="I1640" s="149" t="s">
        <v>87</v>
      </c>
      <c r="J1640" s="149" t="s">
        <v>469</v>
      </c>
      <c r="K1640" s="147" t="s">
        <v>31</v>
      </c>
    </row>
    <row r="1641" spans="2:11" ht="17.149999999999999" customHeight="1" x14ac:dyDescent="0.35">
      <c r="B1641" s="2">
        <v>2025</v>
      </c>
      <c r="C1641" s="147" t="s">
        <v>465</v>
      </c>
      <c r="D1641" s="147" t="s">
        <v>483</v>
      </c>
      <c r="F1641" s="147" t="s">
        <v>484</v>
      </c>
      <c r="G1641" s="148">
        <v>46022</v>
      </c>
      <c r="H1641" s="57">
        <v>27</v>
      </c>
      <c r="I1641" s="149" t="s">
        <v>87</v>
      </c>
      <c r="J1641" s="149" t="s">
        <v>480</v>
      </c>
      <c r="K1641" s="147" t="s">
        <v>31</v>
      </c>
    </row>
    <row r="1642" spans="2:11" ht="17.149999999999999" customHeight="1" x14ac:dyDescent="0.35">
      <c r="B1642" s="2">
        <v>2025</v>
      </c>
      <c r="C1642" s="147" t="s">
        <v>465</v>
      </c>
      <c r="D1642" s="147" t="s">
        <v>483</v>
      </c>
      <c r="F1642" s="147" t="s">
        <v>485</v>
      </c>
      <c r="G1642" s="148">
        <v>46022</v>
      </c>
      <c r="H1642" s="57">
        <v>23</v>
      </c>
      <c r="I1642" s="149" t="s">
        <v>87</v>
      </c>
      <c r="J1642" s="149" t="s">
        <v>480</v>
      </c>
      <c r="K1642" s="147" t="s">
        <v>31</v>
      </c>
    </row>
    <row r="1643" spans="2:11" ht="17.149999999999999" customHeight="1" x14ac:dyDescent="0.35">
      <c r="B1643" s="2">
        <v>2025</v>
      </c>
      <c r="C1643" s="147" t="s">
        <v>465</v>
      </c>
      <c r="D1643" s="147" t="s">
        <v>483</v>
      </c>
      <c r="F1643" s="147" t="s">
        <v>482</v>
      </c>
      <c r="G1643" s="148">
        <v>46022</v>
      </c>
      <c r="H1643" s="57">
        <v>19</v>
      </c>
      <c r="I1643" s="149" t="s">
        <v>87</v>
      </c>
      <c r="J1643" s="149" t="s">
        <v>480</v>
      </c>
      <c r="K1643" s="147" t="s">
        <v>31</v>
      </c>
    </row>
    <row r="1644" spans="2:11" ht="17.149999999999999" customHeight="1" x14ac:dyDescent="0.35">
      <c r="B1644" s="2">
        <v>2025</v>
      </c>
      <c r="C1644" s="147" t="s">
        <v>465</v>
      </c>
      <c r="D1644" s="147" t="s">
        <v>483</v>
      </c>
      <c r="F1644" s="147" t="s">
        <v>486</v>
      </c>
      <c r="G1644" s="148">
        <v>46022</v>
      </c>
      <c r="H1644" s="57">
        <v>40</v>
      </c>
      <c r="I1644" s="149" t="s">
        <v>87</v>
      </c>
      <c r="J1644" s="149" t="s">
        <v>480</v>
      </c>
      <c r="K1644" s="147" t="s">
        <v>31</v>
      </c>
    </row>
    <row r="1645" spans="2:11" ht="17.149999999999999" customHeight="1" x14ac:dyDescent="0.35">
      <c r="B1645" s="2">
        <v>2025</v>
      </c>
      <c r="C1645" s="147" t="s">
        <v>465</v>
      </c>
      <c r="D1645" s="147" t="s">
        <v>460</v>
      </c>
      <c r="F1645" s="147" t="s">
        <v>489</v>
      </c>
      <c r="G1645" s="148">
        <v>45291</v>
      </c>
      <c r="H1645" s="57">
        <v>0</v>
      </c>
      <c r="I1645" s="149" t="s">
        <v>87</v>
      </c>
      <c r="J1645" s="149" t="s">
        <v>480</v>
      </c>
      <c r="K1645" s="147" t="s">
        <v>31</v>
      </c>
    </row>
    <row r="1646" spans="2:11" ht="17.149999999999999" customHeight="1" x14ac:dyDescent="0.35">
      <c r="B1646" s="2">
        <v>2025</v>
      </c>
      <c r="C1646" s="147" t="s">
        <v>465</v>
      </c>
      <c r="D1646" s="147" t="s">
        <v>491</v>
      </c>
      <c r="F1646" s="147" t="s">
        <v>561</v>
      </c>
      <c r="G1646" s="148">
        <v>45291</v>
      </c>
      <c r="H1646" s="57">
        <v>8</v>
      </c>
      <c r="I1646" s="149" t="s">
        <v>87</v>
      </c>
      <c r="J1646" s="149" t="s">
        <v>480</v>
      </c>
      <c r="K1646" s="147" t="s">
        <v>31</v>
      </c>
    </row>
    <row r="1647" spans="2:11" ht="17.149999999999999" customHeight="1" x14ac:dyDescent="0.35">
      <c r="B1647" s="2">
        <v>2025</v>
      </c>
      <c r="C1647" s="147" t="s">
        <v>465</v>
      </c>
      <c r="D1647" s="147" t="s">
        <v>492</v>
      </c>
      <c r="F1647" s="147" t="s">
        <v>562</v>
      </c>
      <c r="G1647" s="148">
        <v>46022</v>
      </c>
      <c r="H1647" s="57">
        <v>0</v>
      </c>
      <c r="I1647" s="149" t="s">
        <v>87</v>
      </c>
      <c r="J1647" s="149" t="s">
        <v>469</v>
      </c>
      <c r="K1647" s="147" t="s">
        <v>31</v>
      </c>
    </row>
    <row r="1648" spans="2:11" ht="17.149999999999999" customHeight="1" x14ac:dyDescent="0.35">
      <c r="B1648" s="2">
        <v>2025</v>
      </c>
      <c r="C1648" s="147" t="s">
        <v>465</v>
      </c>
      <c r="D1648" s="147" t="s">
        <v>461</v>
      </c>
      <c r="F1648" s="147" t="s">
        <v>488</v>
      </c>
      <c r="G1648" s="148">
        <v>46022</v>
      </c>
      <c r="H1648" s="57">
        <v>0</v>
      </c>
      <c r="I1648" s="149" t="s">
        <v>87</v>
      </c>
      <c r="J1648" s="149" t="s">
        <v>480</v>
      </c>
      <c r="K1648" s="147" t="s">
        <v>31</v>
      </c>
    </row>
    <row r="1649" spans="2:11" ht="17.149999999999999" customHeight="1" x14ac:dyDescent="0.35">
      <c r="B1649" s="2">
        <v>2025</v>
      </c>
      <c r="C1649" s="147" t="s">
        <v>465</v>
      </c>
      <c r="D1649" s="147" t="s">
        <v>461</v>
      </c>
      <c r="F1649" s="147" t="s">
        <v>487</v>
      </c>
      <c r="G1649" s="148">
        <v>46022</v>
      </c>
      <c r="H1649" s="57">
        <v>1</v>
      </c>
      <c r="I1649" s="149" t="s">
        <v>87</v>
      </c>
      <c r="J1649" s="149" t="s">
        <v>480</v>
      </c>
      <c r="K1649" s="147" t="s">
        <v>31</v>
      </c>
    </row>
    <row r="1650" spans="2:11" ht="17.149999999999999" customHeight="1" x14ac:dyDescent="0.35">
      <c r="B1650" s="2">
        <v>2025</v>
      </c>
      <c r="C1650" s="147" t="s">
        <v>494</v>
      </c>
      <c r="D1650" s="147" t="s">
        <v>477</v>
      </c>
      <c r="F1650" s="147" t="s">
        <v>476</v>
      </c>
      <c r="G1650" s="148">
        <v>45291</v>
      </c>
      <c r="H1650" s="57">
        <v>3</v>
      </c>
      <c r="I1650" s="149" t="s">
        <v>87</v>
      </c>
      <c r="J1650" s="149" t="s">
        <v>469</v>
      </c>
      <c r="K1650" s="147" t="s">
        <v>31</v>
      </c>
    </row>
    <row r="1651" spans="2:11" ht="17.149999999999999" customHeight="1" x14ac:dyDescent="0.35">
      <c r="B1651" s="2">
        <v>2025</v>
      </c>
      <c r="C1651" s="147" t="s">
        <v>494</v>
      </c>
      <c r="D1651" s="147" t="s">
        <v>479</v>
      </c>
      <c r="F1651" s="147" t="s">
        <v>481</v>
      </c>
      <c r="G1651" s="148">
        <v>46022</v>
      </c>
      <c r="H1651" s="57">
        <v>11</v>
      </c>
      <c r="I1651" s="149" t="s">
        <v>87</v>
      </c>
      <c r="J1651" s="149" t="s">
        <v>469</v>
      </c>
      <c r="K1651" s="147" t="s">
        <v>31</v>
      </c>
    </row>
    <row r="1652" spans="2:11" ht="17.149999999999999" customHeight="1" x14ac:dyDescent="0.35">
      <c r="B1652" s="2">
        <v>2025</v>
      </c>
      <c r="C1652" s="147" t="s">
        <v>494</v>
      </c>
      <c r="D1652" s="147" t="s">
        <v>479</v>
      </c>
      <c r="F1652" s="147" t="s">
        <v>478</v>
      </c>
      <c r="G1652" s="148">
        <v>45657</v>
      </c>
      <c r="H1652" s="57">
        <v>4</v>
      </c>
      <c r="I1652" s="149" t="s">
        <v>87</v>
      </c>
      <c r="J1652" s="149" t="s">
        <v>469</v>
      </c>
      <c r="K1652" s="147" t="s">
        <v>31</v>
      </c>
    </row>
    <row r="1653" spans="2:11" ht="17.149999999999999" customHeight="1" x14ac:dyDescent="0.35">
      <c r="B1653" s="2">
        <v>2025</v>
      </c>
      <c r="C1653" s="147" t="s">
        <v>494</v>
      </c>
      <c r="D1653" s="147" t="s">
        <v>483</v>
      </c>
      <c r="F1653" s="147" t="s">
        <v>484</v>
      </c>
      <c r="G1653" s="148">
        <v>46022</v>
      </c>
      <c r="H1653" s="57">
        <v>27</v>
      </c>
      <c r="I1653" s="149" t="s">
        <v>87</v>
      </c>
      <c r="J1653" s="149" t="s">
        <v>480</v>
      </c>
      <c r="K1653" s="147" t="s">
        <v>31</v>
      </c>
    </row>
    <row r="1654" spans="2:11" ht="17.149999999999999" customHeight="1" x14ac:dyDescent="0.35">
      <c r="B1654" s="2">
        <v>2025</v>
      </c>
      <c r="C1654" s="147" t="s">
        <v>494</v>
      </c>
      <c r="D1654" s="147" t="s">
        <v>483</v>
      </c>
      <c r="F1654" s="147" t="s">
        <v>485</v>
      </c>
      <c r="G1654" s="148">
        <v>46022</v>
      </c>
      <c r="H1654" s="57">
        <v>23</v>
      </c>
      <c r="I1654" s="149" t="s">
        <v>87</v>
      </c>
      <c r="J1654" s="149" t="s">
        <v>480</v>
      </c>
      <c r="K1654" s="147" t="s">
        <v>31</v>
      </c>
    </row>
    <row r="1655" spans="2:11" ht="17.149999999999999" customHeight="1" x14ac:dyDescent="0.35">
      <c r="B1655" s="2">
        <v>2025</v>
      </c>
      <c r="C1655" s="147" t="s">
        <v>494</v>
      </c>
      <c r="D1655" s="147" t="s">
        <v>483</v>
      </c>
      <c r="F1655" s="147" t="s">
        <v>482</v>
      </c>
      <c r="G1655" s="148">
        <v>46022</v>
      </c>
      <c r="H1655" s="57">
        <v>19</v>
      </c>
      <c r="I1655" s="149" t="s">
        <v>87</v>
      </c>
      <c r="J1655" s="149" t="s">
        <v>480</v>
      </c>
      <c r="K1655" s="147" t="s">
        <v>31</v>
      </c>
    </row>
    <row r="1656" spans="2:11" ht="17.149999999999999" customHeight="1" x14ac:dyDescent="0.35">
      <c r="B1656" s="2">
        <v>2025</v>
      </c>
      <c r="C1656" s="147" t="s">
        <v>494</v>
      </c>
      <c r="D1656" s="147" t="s">
        <v>483</v>
      </c>
      <c r="F1656" s="147" t="s">
        <v>486</v>
      </c>
      <c r="G1656" s="148">
        <v>46022</v>
      </c>
      <c r="H1656" s="57">
        <v>40</v>
      </c>
      <c r="I1656" s="149" t="s">
        <v>87</v>
      </c>
      <c r="J1656" s="149" t="s">
        <v>480</v>
      </c>
      <c r="K1656" s="147" t="s">
        <v>31</v>
      </c>
    </row>
    <row r="1657" spans="2:11" ht="17.149999999999999" customHeight="1" x14ac:dyDescent="0.35">
      <c r="B1657" s="2">
        <v>2025</v>
      </c>
      <c r="C1657" s="147" t="s">
        <v>494</v>
      </c>
      <c r="D1657" s="147" t="s">
        <v>491</v>
      </c>
      <c r="F1657" s="147" t="s">
        <v>561</v>
      </c>
      <c r="G1657" s="148">
        <v>45291</v>
      </c>
      <c r="H1657" s="57">
        <v>2</v>
      </c>
      <c r="I1657" s="149" t="s">
        <v>87</v>
      </c>
      <c r="J1657" s="149" t="s">
        <v>469</v>
      </c>
      <c r="K1657" s="147" t="s">
        <v>31</v>
      </c>
    </row>
    <row r="1658" spans="2:11" ht="17.149999999999999" customHeight="1" x14ac:dyDescent="0.35">
      <c r="B1658" s="2">
        <v>2025</v>
      </c>
      <c r="C1658" s="147" t="s">
        <v>494</v>
      </c>
      <c r="D1658" s="147" t="s">
        <v>492</v>
      </c>
      <c r="F1658" s="147" t="s">
        <v>562</v>
      </c>
      <c r="G1658" s="148">
        <v>46022</v>
      </c>
      <c r="H1658" s="57">
        <v>2</v>
      </c>
      <c r="I1658" s="149" t="s">
        <v>87</v>
      </c>
      <c r="J1658" s="149" t="s">
        <v>480</v>
      </c>
      <c r="K1658" s="147" t="s">
        <v>31</v>
      </c>
    </row>
    <row r="1659" spans="2:11" ht="17.149999999999999" customHeight="1" x14ac:dyDescent="0.35">
      <c r="B1659" s="2">
        <v>2025</v>
      </c>
      <c r="C1659" s="147" t="s">
        <v>494</v>
      </c>
      <c r="D1659" s="147" t="s">
        <v>461</v>
      </c>
      <c r="F1659" s="147" t="s">
        <v>488</v>
      </c>
      <c r="G1659" s="148">
        <v>45657</v>
      </c>
      <c r="H1659" s="57">
        <v>12</v>
      </c>
      <c r="I1659" s="149" t="s">
        <v>87</v>
      </c>
      <c r="J1659" s="149" t="s">
        <v>469</v>
      </c>
      <c r="K1659" s="147" t="s">
        <v>31</v>
      </c>
    </row>
    <row r="1660" spans="2:11" ht="17.149999999999999" customHeight="1" x14ac:dyDescent="0.35">
      <c r="B1660" s="2">
        <v>2025</v>
      </c>
      <c r="C1660" s="147" t="s">
        <v>494</v>
      </c>
      <c r="D1660" s="147" t="s">
        <v>461</v>
      </c>
      <c r="F1660" s="147" t="s">
        <v>487</v>
      </c>
      <c r="G1660" s="148">
        <v>45657</v>
      </c>
      <c r="H1660" s="57">
        <v>11</v>
      </c>
      <c r="I1660" s="149" t="s">
        <v>87</v>
      </c>
      <c r="J1660" s="149" t="s">
        <v>469</v>
      </c>
      <c r="K1660" s="147" t="s">
        <v>31</v>
      </c>
    </row>
    <row r="1661" spans="2:11" ht="17.149999999999999" customHeight="1" x14ac:dyDescent="0.35">
      <c r="B1661" s="2">
        <v>2025</v>
      </c>
      <c r="C1661" s="147" t="s">
        <v>466</v>
      </c>
      <c r="D1661" s="147" t="s">
        <v>477</v>
      </c>
      <c r="F1661" s="147" t="s">
        <v>476</v>
      </c>
      <c r="G1661" s="148">
        <v>45291</v>
      </c>
      <c r="H1661" s="57">
        <v>68</v>
      </c>
      <c r="I1661" s="149" t="s">
        <v>92</v>
      </c>
      <c r="J1661" s="149" t="s">
        <v>458</v>
      </c>
      <c r="K1661" s="147" t="s">
        <v>31</v>
      </c>
    </row>
    <row r="1662" spans="2:11" ht="17.149999999999999" customHeight="1" x14ac:dyDescent="0.35">
      <c r="B1662" s="2">
        <v>2025</v>
      </c>
      <c r="C1662" s="147" t="s">
        <v>466</v>
      </c>
      <c r="D1662" s="147" t="s">
        <v>477</v>
      </c>
      <c r="F1662" s="147" t="s">
        <v>563</v>
      </c>
      <c r="G1662" s="148">
        <v>45291</v>
      </c>
      <c r="H1662" s="57">
        <v>0</v>
      </c>
      <c r="I1662" s="149" t="s">
        <v>92</v>
      </c>
      <c r="J1662" s="149" t="s">
        <v>458</v>
      </c>
      <c r="K1662" s="147" t="s">
        <v>31</v>
      </c>
    </row>
    <row r="1663" spans="2:11" ht="17.149999999999999" customHeight="1" x14ac:dyDescent="0.35">
      <c r="B1663" s="2">
        <v>2025</v>
      </c>
      <c r="C1663" s="147" t="s">
        <v>466</v>
      </c>
      <c r="D1663" s="147" t="s">
        <v>789</v>
      </c>
      <c r="F1663" s="147" t="s">
        <v>476</v>
      </c>
      <c r="G1663" s="148">
        <v>46022</v>
      </c>
      <c r="H1663" s="57">
        <v>43</v>
      </c>
      <c r="I1663" s="149" t="s">
        <v>92</v>
      </c>
      <c r="J1663" s="149" t="s">
        <v>480</v>
      </c>
      <c r="K1663" s="147" t="s">
        <v>31</v>
      </c>
    </row>
    <row r="1664" spans="2:11" ht="17.149999999999999" customHeight="1" x14ac:dyDescent="0.35">
      <c r="B1664" s="2">
        <v>2025</v>
      </c>
      <c r="C1664" s="147" t="s">
        <v>466</v>
      </c>
      <c r="D1664" s="147" t="s">
        <v>479</v>
      </c>
      <c r="F1664" s="147" t="s">
        <v>481</v>
      </c>
      <c r="G1664" s="148">
        <v>46022</v>
      </c>
      <c r="H1664" s="57">
        <v>44</v>
      </c>
      <c r="I1664" s="149" t="s">
        <v>92</v>
      </c>
      <c r="J1664" s="149" t="s">
        <v>469</v>
      </c>
      <c r="K1664" s="147" t="s">
        <v>31</v>
      </c>
    </row>
    <row r="1665" spans="2:11" ht="17.149999999999999" customHeight="1" x14ac:dyDescent="0.35">
      <c r="B1665" s="2">
        <v>2025</v>
      </c>
      <c r="C1665" s="147" t="s">
        <v>466</v>
      </c>
      <c r="D1665" s="147" t="s">
        <v>479</v>
      </c>
      <c r="F1665" s="147" t="s">
        <v>478</v>
      </c>
      <c r="G1665" s="148">
        <v>45657</v>
      </c>
      <c r="H1665" s="57">
        <v>28</v>
      </c>
      <c r="I1665" s="149" t="s">
        <v>92</v>
      </c>
      <c r="J1665" s="149" t="s">
        <v>469</v>
      </c>
      <c r="K1665" s="147" t="s">
        <v>31</v>
      </c>
    </row>
    <row r="1666" spans="2:11" ht="17.149999999999999" customHeight="1" x14ac:dyDescent="0.35">
      <c r="B1666" s="2">
        <v>2025</v>
      </c>
      <c r="C1666" s="147" t="s">
        <v>466</v>
      </c>
      <c r="D1666" s="147" t="s">
        <v>483</v>
      </c>
      <c r="F1666" s="147" t="s">
        <v>484</v>
      </c>
      <c r="G1666" s="148">
        <v>46022</v>
      </c>
      <c r="H1666" s="57">
        <v>195</v>
      </c>
      <c r="I1666" s="149" t="s">
        <v>92</v>
      </c>
      <c r="J1666" s="149" t="s">
        <v>480</v>
      </c>
      <c r="K1666" s="147" t="s">
        <v>31</v>
      </c>
    </row>
    <row r="1667" spans="2:11" ht="17.149999999999999" customHeight="1" x14ac:dyDescent="0.35">
      <c r="B1667" s="2">
        <v>2025</v>
      </c>
      <c r="C1667" s="147" t="s">
        <v>466</v>
      </c>
      <c r="D1667" s="147" t="s">
        <v>483</v>
      </c>
      <c r="F1667" s="147" t="s">
        <v>485</v>
      </c>
      <c r="G1667" s="148">
        <v>46022</v>
      </c>
      <c r="H1667" s="57">
        <v>301</v>
      </c>
      <c r="I1667" s="149" t="s">
        <v>92</v>
      </c>
      <c r="J1667" s="149" t="s">
        <v>480</v>
      </c>
      <c r="K1667" s="147" t="s">
        <v>31</v>
      </c>
    </row>
    <row r="1668" spans="2:11" ht="17.149999999999999" customHeight="1" x14ac:dyDescent="0.35">
      <c r="B1668" s="2">
        <v>2025</v>
      </c>
      <c r="C1668" s="147" t="s">
        <v>466</v>
      </c>
      <c r="D1668" s="147" t="s">
        <v>483</v>
      </c>
      <c r="F1668" s="147" t="s">
        <v>482</v>
      </c>
      <c r="G1668" s="148">
        <v>46022</v>
      </c>
      <c r="H1668" s="57">
        <v>236</v>
      </c>
      <c r="I1668" s="149" t="s">
        <v>92</v>
      </c>
      <c r="J1668" s="149" t="s">
        <v>480</v>
      </c>
      <c r="K1668" s="147" t="s">
        <v>31</v>
      </c>
    </row>
    <row r="1669" spans="2:11" ht="17.149999999999999" customHeight="1" x14ac:dyDescent="0.35">
      <c r="B1669" s="2">
        <v>2025</v>
      </c>
      <c r="C1669" s="147" t="s">
        <v>466</v>
      </c>
      <c r="D1669" s="147" t="s">
        <v>483</v>
      </c>
      <c r="F1669" s="147" t="s">
        <v>486</v>
      </c>
      <c r="G1669" s="148">
        <v>46022</v>
      </c>
      <c r="H1669" s="57">
        <v>86</v>
      </c>
      <c r="I1669" s="149" t="s">
        <v>92</v>
      </c>
      <c r="J1669" s="149" t="s">
        <v>480</v>
      </c>
      <c r="K1669" s="147" t="s">
        <v>31</v>
      </c>
    </row>
    <row r="1670" spans="2:11" ht="17.149999999999999" customHeight="1" x14ac:dyDescent="0.35">
      <c r="B1670" s="2">
        <v>2025</v>
      </c>
      <c r="C1670" s="147" t="s">
        <v>466</v>
      </c>
      <c r="D1670" s="147" t="s">
        <v>460</v>
      </c>
      <c r="F1670" s="147" t="s">
        <v>489</v>
      </c>
      <c r="G1670" s="148">
        <v>45291</v>
      </c>
      <c r="H1670" s="57">
        <v>0</v>
      </c>
      <c r="I1670" s="149" t="s">
        <v>92</v>
      </c>
      <c r="J1670" s="149" t="s">
        <v>480</v>
      </c>
      <c r="K1670" s="147" t="s">
        <v>31</v>
      </c>
    </row>
    <row r="1671" spans="2:11" ht="17.149999999999999" customHeight="1" x14ac:dyDescent="0.35">
      <c r="B1671" s="2">
        <v>2025</v>
      </c>
      <c r="C1671" s="147" t="s">
        <v>466</v>
      </c>
      <c r="D1671" s="147" t="s">
        <v>491</v>
      </c>
      <c r="F1671" s="147" t="s">
        <v>561</v>
      </c>
      <c r="G1671" s="148">
        <v>45291</v>
      </c>
      <c r="H1671" s="57">
        <v>4</v>
      </c>
      <c r="I1671" s="149" t="s">
        <v>92</v>
      </c>
      <c r="J1671" s="149" t="s">
        <v>480</v>
      </c>
      <c r="K1671" s="147" t="s">
        <v>31</v>
      </c>
    </row>
    <row r="1672" spans="2:11" ht="17.149999999999999" customHeight="1" x14ac:dyDescent="0.35">
      <c r="B1672" s="2">
        <v>2025</v>
      </c>
      <c r="C1672" s="147" t="s">
        <v>466</v>
      </c>
      <c r="D1672" s="147" t="s">
        <v>492</v>
      </c>
      <c r="F1672" s="147" t="s">
        <v>562</v>
      </c>
      <c r="G1672" s="148">
        <v>46022</v>
      </c>
      <c r="H1672" s="57">
        <v>113</v>
      </c>
      <c r="I1672" s="149" t="s">
        <v>92</v>
      </c>
      <c r="J1672" s="149" t="s">
        <v>469</v>
      </c>
      <c r="K1672" s="147" t="s">
        <v>31</v>
      </c>
    </row>
    <row r="1673" spans="2:11" ht="17.149999999999999" customHeight="1" x14ac:dyDescent="0.35">
      <c r="B1673" s="2">
        <v>2025</v>
      </c>
      <c r="C1673" s="147" t="s">
        <v>466</v>
      </c>
      <c r="D1673" s="147" t="s">
        <v>461</v>
      </c>
      <c r="F1673" s="147" t="s">
        <v>488</v>
      </c>
      <c r="G1673" s="148">
        <v>45657</v>
      </c>
      <c r="H1673" s="57">
        <v>64</v>
      </c>
      <c r="I1673" s="149" t="s">
        <v>92</v>
      </c>
      <c r="J1673" s="149" t="s">
        <v>469</v>
      </c>
      <c r="K1673" s="147" t="s">
        <v>31</v>
      </c>
    </row>
    <row r="1674" spans="2:11" ht="17.149999999999999" customHeight="1" x14ac:dyDescent="0.35">
      <c r="B1674" s="2">
        <v>2025</v>
      </c>
      <c r="C1674" s="147" t="s">
        <v>466</v>
      </c>
      <c r="D1674" s="147" t="s">
        <v>461</v>
      </c>
      <c r="F1674" s="147" t="s">
        <v>487</v>
      </c>
      <c r="G1674" s="148">
        <v>45657</v>
      </c>
      <c r="H1674" s="57">
        <v>181</v>
      </c>
      <c r="I1674" s="149" t="s">
        <v>92</v>
      </c>
      <c r="J1674" s="149" t="s">
        <v>469</v>
      </c>
      <c r="K1674" s="147" t="s">
        <v>31</v>
      </c>
    </row>
    <row r="1675" spans="2:11" ht="17.149999999999999" customHeight="1" x14ac:dyDescent="0.35">
      <c r="B1675" s="2">
        <v>2025</v>
      </c>
      <c r="C1675" s="147" t="s">
        <v>467</v>
      </c>
      <c r="D1675" s="147" t="s">
        <v>477</v>
      </c>
      <c r="F1675" s="147" t="s">
        <v>476</v>
      </c>
      <c r="G1675" s="148">
        <v>45291</v>
      </c>
      <c r="H1675" s="57">
        <v>58</v>
      </c>
      <c r="I1675" s="149" t="s">
        <v>92</v>
      </c>
      <c r="J1675" s="149" t="s">
        <v>458</v>
      </c>
      <c r="K1675" s="147" t="s">
        <v>31</v>
      </c>
    </row>
    <row r="1676" spans="2:11" ht="17.149999999999999" customHeight="1" x14ac:dyDescent="0.35">
      <c r="B1676" s="2">
        <v>2025</v>
      </c>
      <c r="C1676" s="147" t="s">
        <v>467</v>
      </c>
      <c r="D1676" s="147" t="s">
        <v>477</v>
      </c>
      <c r="F1676" s="147" t="s">
        <v>563</v>
      </c>
      <c r="G1676" s="148">
        <v>45291</v>
      </c>
      <c r="H1676" s="57">
        <v>0</v>
      </c>
      <c r="I1676" s="149" t="s">
        <v>92</v>
      </c>
      <c r="J1676" s="149" t="s">
        <v>458</v>
      </c>
      <c r="K1676" s="147" t="s">
        <v>31</v>
      </c>
    </row>
    <row r="1677" spans="2:11" ht="17.149999999999999" customHeight="1" x14ac:dyDescent="0.35">
      <c r="B1677" s="2">
        <v>2025</v>
      </c>
      <c r="C1677" s="147" t="s">
        <v>467</v>
      </c>
      <c r="D1677" s="147" t="s">
        <v>479</v>
      </c>
      <c r="F1677" s="147" t="s">
        <v>481</v>
      </c>
      <c r="G1677" s="148">
        <v>46022</v>
      </c>
      <c r="H1677" s="57">
        <v>75</v>
      </c>
      <c r="I1677" s="149" t="s">
        <v>92</v>
      </c>
      <c r="J1677" s="149" t="s">
        <v>469</v>
      </c>
      <c r="K1677" s="147" t="s">
        <v>31</v>
      </c>
    </row>
    <row r="1678" spans="2:11" ht="17.149999999999999" customHeight="1" x14ac:dyDescent="0.35">
      <c r="B1678" s="2">
        <v>2025</v>
      </c>
      <c r="C1678" s="147" t="s">
        <v>467</v>
      </c>
      <c r="D1678" s="147" t="s">
        <v>479</v>
      </c>
      <c r="F1678" s="147" t="s">
        <v>478</v>
      </c>
      <c r="G1678" s="148">
        <v>45657</v>
      </c>
      <c r="H1678" s="57">
        <v>28</v>
      </c>
      <c r="I1678" s="149" t="s">
        <v>92</v>
      </c>
      <c r="J1678" s="149" t="s">
        <v>469</v>
      </c>
      <c r="K1678" s="147" t="s">
        <v>31</v>
      </c>
    </row>
    <row r="1679" spans="2:11" ht="17.149999999999999" customHeight="1" x14ac:dyDescent="0.35">
      <c r="B1679" s="2">
        <v>2025</v>
      </c>
      <c r="C1679" s="147" t="s">
        <v>467</v>
      </c>
      <c r="D1679" s="147" t="s">
        <v>483</v>
      </c>
      <c r="F1679" s="147" t="s">
        <v>484</v>
      </c>
      <c r="G1679" s="148">
        <v>46022</v>
      </c>
      <c r="H1679" s="57">
        <v>195</v>
      </c>
      <c r="I1679" s="149" t="s">
        <v>92</v>
      </c>
      <c r="J1679" s="149" t="s">
        <v>480</v>
      </c>
      <c r="K1679" s="147" t="s">
        <v>31</v>
      </c>
    </row>
    <row r="1680" spans="2:11" ht="17.149999999999999" customHeight="1" x14ac:dyDescent="0.35">
      <c r="B1680" s="2">
        <v>2025</v>
      </c>
      <c r="C1680" s="147" t="s">
        <v>467</v>
      </c>
      <c r="D1680" s="147" t="s">
        <v>483</v>
      </c>
      <c r="F1680" s="147" t="s">
        <v>485</v>
      </c>
      <c r="G1680" s="148">
        <v>46022</v>
      </c>
      <c r="H1680" s="57">
        <v>301</v>
      </c>
      <c r="I1680" s="149" t="s">
        <v>92</v>
      </c>
      <c r="J1680" s="149" t="s">
        <v>480</v>
      </c>
      <c r="K1680" s="147" t="s">
        <v>31</v>
      </c>
    </row>
    <row r="1681" spans="2:11" ht="17.149999999999999" customHeight="1" x14ac:dyDescent="0.35">
      <c r="B1681" s="2">
        <v>2025</v>
      </c>
      <c r="C1681" s="147" t="s">
        <v>467</v>
      </c>
      <c r="D1681" s="147" t="s">
        <v>483</v>
      </c>
      <c r="F1681" s="147" t="s">
        <v>482</v>
      </c>
      <c r="G1681" s="148">
        <v>46022</v>
      </c>
      <c r="H1681" s="57">
        <v>236</v>
      </c>
      <c r="I1681" s="149" t="s">
        <v>92</v>
      </c>
      <c r="J1681" s="149" t="s">
        <v>480</v>
      </c>
      <c r="K1681" s="147" t="s">
        <v>31</v>
      </c>
    </row>
    <row r="1682" spans="2:11" ht="17.149999999999999" customHeight="1" x14ac:dyDescent="0.35">
      <c r="B1682" s="2">
        <v>2025</v>
      </c>
      <c r="C1682" s="147" t="s">
        <v>467</v>
      </c>
      <c r="D1682" s="147" t="s">
        <v>483</v>
      </c>
      <c r="F1682" s="147" t="s">
        <v>486</v>
      </c>
      <c r="G1682" s="148">
        <v>46022</v>
      </c>
      <c r="H1682" s="57">
        <v>86</v>
      </c>
      <c r="I1682" s="149" t="s">
        <v>92</v>
      </c>
      <c r="J1682" s="149" t="s">
        <v>480</v>
      </c>
      <c r="K1682" s="147" t="s">
        <v>31</v>
      </c>
    </row>
    <row r="1683" spans="2:11" ht="17.149999999999999" customHeight="1" x14ac:dyDescent="0.35">
      <c r="B1683" s="2">
        <v>2025</v>
      </c>
      <c r="C1683" s="147" t="s">
        <v>467</v>
      </c>
      <c r="D1683" s="147" t="s">
        <v>460</v>
      </c>
      <c r="F1683" s="147" t="s">
        <v>489</v>
      </c>
      <c r="G1683" s="148">
        <v>45291</v>
      </c>
      <c r="H1683" s="57">
        <v>0</v>
      </c>
      <c r="I1683" s="149" t="s">
        <v>92</v>
      </c>
      <c r="J1683" s="149" t="s">
        <v>480</v>
      </c>
      <c r="K1683" s="147" t="s">
        <v>31</v>
      </c>
    </row>
    <row r="1684" spans="2:11" ht="17.149999999999999" customHeight="1" x14ac:dyDescent="0.35">
      <c r="B1684" s="2">
        <v>2025</v>
      </c>
      <c r="C1684" s="147" t="s">
        <v>467</v>
      </c>
      <c r="D1684" s="147" t="s">
        <v>491</v>
      </c>
      <c r="F1684" s="147" t="s">
        <v>561</v>
      </c>
      <c r="G1684" s="148">
        <v>45291</v>
      </c>
      <c r="H1684" s="57">
        <v>8</v>
      </c>
      <c r="I1684" s="149" t="s">
        <v>92</v>
      </c>
      <c r="J1684" s="149" t="s">
        <v>480</v>
      </c>
      <c r="K1684" s="147" t="s">
        <v>31</v>
      </c>
    </row>
    <row r="1685" spans="2:11" ht="17.149999999999999" customHeight="1" x14ac:dyDescent="0.35">
      <c r="B1685" s="2">
        <v>2025</v>
      </c>
      <c r="C1685" s="147" t="s">
        <v>467</v>
      </c>
      <c r="D1685" s="147" t="s">
        <v>492</v>
      </c>
      <c r="F1685" s="147" t="s">
        <v>562</v>
      </c>
      <c r="G1685" s="148">
        <v>46022</v>
      </c>
      <c r="H1685" s="57">
        <v>80</v>
      </c>
      <c r="I1685" s="149" t="s">
        <v>92</v>
      </c>
      <c r="J1685" s="149" t="s">
        <v>469</v>
      </c>
      <c r="K1685" s="147" t="s">
        <v>31</v>
      </c>
    </row>
    <row r="1686" spans="2:11" ht="17.149999999999999" customHeight="1" x14ac:dyDescent="0.35">
      <c r="B1686" s="2">
        <v>2025</v>
      </c>
      <c r="C1686" s="147" t="s">
        <v>467</v>
      </c>
      <c r="D1686" s="147" t="s">
        <v>461</v>
      </c>
      <c r="F1686" s="147" t="s">
        <v>488</v>
      </c>
      <c r="G1686" s="148">
        <v>45657</v>
      </c>
      <c r="H1686" s="57">
        <v>46</v>
      </c>
      <c r="I1686" s="149" t="s">
        <v>92</v>
      </c>
      <c r="J1686" s="149" t="s">
        <v>469</v>
      </c>
      <c r="K1686" s="147" t="s">
        <v>31</v>
      </c>
    </row>
    <row r="1687" spans="2:11" ht="17.149999999999999" customHeight="1" x14ac:dyDescent="0.35">
      <c r="B1687" s="2">
        <v>2025</v>
      </c>
      <c r="C1687" s="147" t="s">
        <v>467</v>
      </c>
      <c r="D1687" s="147" t="s">
        <v>461</v>
      </c>
      <c r="F1687" s="147" t="s">
        <v>487</v>
      </c>
      <c r="G1687" s="148">
        <v>45657</v>
      </c>
      <c r="H1687" s="57">
        <v>181</v>
      </c>
      <c r="I1687" s="149" t="s">
        <v>92</v>
      </c>
      <c r="J1687" s="149" t="s">
        <v>469</v>
      </c>
      <c r="K1687" s="147" t="s">
        <v>31</v>
      </c>
    </row>
    <row r="1688" spans="2:11" ht="17.149999999999999" customHeight="1" x14ac:dyDescent="0.35">
      <c r="B1688" s="2">
        <v>2025</v>
      </c>
      <c r="C1688" s="147" t="s">
        <v>495</v>
      </c>
      <c r="D1688" s="147" t="s">
        <v>477</v>
      </c>
      <c r="F1688" s="147" t="s">
        <v>476</v>
      </c>
      <c r="G1688" s="148">
        <v>45291</v>
      </c>
      <c r="H1688" s="57">
        <v>30</v>
      </c>
      <c r="I1688" s="149" t="s">
        <v>92</v>
      </c>
      <c r="J1688" s="149" t="s">
        <v>469</v>
      </c>
      <c r="K1688" s="147" t="s">
        <v>31</v>
      </c>
    </row>
    <row r="1689" spans="2:11" ht="17.149999999999999" customHeight="1" x14ac:dyDescent="0.35">
      <c r="B1689" s="2">
        <v>2025</v>
      </c>
      <c r="C1689" s="147" t="s">
        <v>495</v>
      </c>
      <c r="D1689" s="147" t="s">
        <v>479</v>
      </c>
      <c r="F1689" s="147" t="s">
        <v>481</v>
      </c>
      <c r="G1689" s="148">
        <v>46022</v>
      </c>
      <c r="H1689" s="57">
        <v>40</v>
      </c>
      <c r="I1689" s="149" t="s">
        <v>92</v>
      </c>
      <c r="J1689" s="149" t="s">
        <v>469</v>
      </c>
      <c r="K1689" s="147" t="s">
        <v>31</v>
      </c>
    </row>
    <row r="1690" spans="2:11" ht="17.149999999999999" customHeight="1" x14ac:dyDescent="0.35">
      <c r="B1690" s="2">
        <v>2025</v>
      </c>
      <c r="C1690" s="147" t="s">
        <v>495</v>
      </c>
      <c r="D1690" s="147" t="s">
        <v>479</v>
      </c>
      <c r="F1690" s="147" t="s">
        <v>478</v>
      </c>
      <c r="G1690" s="148">
        <v>45657</v>
      </c>
      <c r="H1690" s="57">
        <v>0</v>
      </c>
      <c r="I1690" s="149" t="s">
        <v>92</v>
      </c>
      <c r="J1690" s="149" t="s">
        <v>469</v>
      </c>
      <c r="K1690" s="147" t="s">
        <v>31</v>
      </c>
    </row>
    <row r="1691" spans="2:11" ht="17.149999999999999" customHeight="1" x14ac:dyDescent="0.35">
      <c r="B1691" s="2">
        <v>2025</v>
      </c>
      <c r="C1691" s="147" t="s">
        <v>495</v>
      </c>
      <c r="D1691" s="147" t="s">
        <v>483</v>
      </c>
      <c r="F1691" s="147" t="s">
        <v>484</v>
      </c>
      <c r="G1691" s="148">
        <v>46022</v>
      </c>
      <c r="H1691" s="57">
        <v>195</v>
      </c>
      <c r="I1691" s="149" t="s">
        <v>92</v>
      </c>
      <c r="J1691" s="149" t="s">
        <v>480</v>
      </c>
      <c r="K1691" s="147" t="s">
        <v>31</v>
      </c>
    </row>
    <row r="1692" spans="2:11" ht="17.149999999999999" customHeight="1" x14ac:dyDescent="0.35">
      <c r="B1692" s="2">
        <v>2025</v>
      </c>
      <c r="C1692" s="147" t="s">
        <v>495</v>
      </c>
      <c r="D1692" s="147" t="s">
        <v>483</v>
      </c>
      <c r="F1692" s="147" t="s">
        <v>485</v>
      </c>
      <c r="G1692" s="148">
        <v>46022</v>
      </c>
      <c r="H1692" s="57">
        <v>301</v>
      </c>
      <c r="I1692" s="149" t="s">
        <v>92</v>
      </c>
      <c r="J1692" s="149" t="s">
        <v>480</v>
      </c>
      <c r="K1692" s="147" t="s">
        <v>31</v>
      </c>
    </row>
    <row r="1693" spans="2:11" ht="17.149999999999999" customHeight="1" x14ac:dyDescent="0.35">
      <c r="B1693" s="2">
        <v>2025</v>
      </c>
      <c r="C1693" s="147" t="s">
        <v>495</v>
      </c>
      <c r="D1693" s="147" t="s">
        <v>483</v>
      </c>
      <c r="F1693" s="147" t="s">
        <v>482</v>
      </c>
      <c r="G1693" s="148">
        <v>46022</v>
      </c>
      <c r="H1693" s="57">
        <v>236</v>
      </c>
      <c r="I1693" s="149" t="s">
        <v>92</v>
      </c>
      <c r="J1693" s="149" t="s">
        <v>480</v>
      </c>
      <c r="K1693" s="147" t="s">
        <v>31</v>
      </c>
    </row>
    <row r="1694" spans="2:11" ht="17.149999999999999" customHeight="1" x14ac:dyDescent="0.35">
      <c r="B1694" s="2">
        <v>2025</v>
      </c>
      <c r="C1694" s="147" t="s">
        <v>495</v>
      </c>
      <c r="D1694" s="147" t="s">
        <v>483</v>
      </c>
      <c r="F1694" s="147" t="s">
        <v>486</v>
      </c>
      <c r="G1694" s="148">
        <v>46022</v>
      </c>
      <c r="H1694" s="57">
        <v>86</v>
      </c>
      <c r="I1694" s="149" t="s">
        <v>92</v>
      </c>
      <c r="J1694" s="149" t="s">
        <v>480</v>
      </c>
      <c r="K1694" s="147" t="s">
        <v>31</v>
      </c>
    </row>
    <row r="1695" spans="2:11" ht="17.149999999999999" customHeight="1" x14ac:dyDescent="0.35">
      <c r="B1695" s="2">
        <v>2025</v>
      </c>
      <c r="C1695" s="147" t="s">
        <v>495</v>
      </c>
      <c r="D1695" s="147" t="s">
        <v>491</v>
      </c>
      <c r="F1695" s="147" t="s">
        <v>561</v>
      </c>
      <c r="G1695" s="148">
        <v>45291</v>
      </c>
      <c r="H1695" s="57">
        <v>4</v>
      </c>
      <c r="I1695" s="149" t="s">
        <v>92</v>
      </c>
      <c r="J1695" s="149" t="s">
        <v>469</v>
      </c>
      <c r="K1695" s="147" t="s">
        <v>31</v>
      </c>
    </row>
    <row r="1696" spans="2:11" ht="17.149999999999999" customHeight="1" x14ac:dyDescent="0.35">
      <c r="B1696" s="2">
        <v>2025</v>
      </c>
      <c r="C1696" s="147" t="s">
        <v>495</v>
      </c>
      <c r="D1696" s="147" t="s">
        <v>492</v>
      </c>
      <c r="F1696" s="147" t="s">
        <v>562</v>
      </c>
      <c r="G1696" s="148">
        <v>46022</v>
      </c>
      <c r="H1696" s="57">
        <v>0</v>
      </c>
      <c r="I1696" s="149" t="s">
        <v>92</v>
      </c>
      <c r="J1696" s="149" t="s">
        <v>469</v>
      </c>
      <c r="K1696" s="147" t="s">
        <v>31</v>
      </c>
    </row>
    <row r="1697" spans="2:11" ht="17.149999999999999" customHeight="1" x14ac:dyDescent="0.35">
      <c r="B1697" s="2">
        <v>2025</v>
      </c>
      <c r="C1697" s="147" t="s">
        <v>495</v>
      </c>
      <c r="D1697" s="147" t="s">
        <v>461</v>
      </c>
      <c r="F1697" s="147" t="s">
        <v>488</v>
      </c>
      <c r="G1697" s="148">
        <v>45657</v>
      </c>
      <c r="H1697" s="57">
        <v>36</v>
      </c>
      <c r="I1697" s="149" t="s">
        <v>92</v>
      </c>
      <c r="J1697" s="149" t="s">
        <v>469</v>
      </c>
      <c r="K1697" s="147" t="s">
        <v>31</v>
      </c>
    </row>
    <row r="1698" spans="2:11" ht="17.149999999999999" customHeight="1" x14ac:dyDescent="0.35">
      <c r="B1698" s="2">
        <v>2025</v>
      </c>
      <c r="C1698" s="147" t="s">
        <v>495</v>
      </c>
      <c r="D1698" s="147" t="s">
        <v>461</v>
      </c>
      <c r="F1698" s="147" t="s">
        <v>487</v>
      </c>
      <c r="G1698" s="148">
        <v>45657</v>
      </c>
      <c r="H1698" s="57">
        <v>47</v>
      </c>
      <c r="I1698" s="149" t="s">
        <v>92</v>
      </c>
      <c r="J1698" s="149" t="s">
        <v>469</v>
      </c>
      <c r="K1698" s="147" t="s">
        <v>31</v>
      </c>
    </row>
    <row r="1699" spans="2:11" ht="17.149999999999999" customHeight="1" x14ac:dyDescent="0.35">
      <c r="B1699" s="2">
        <v>2025</v>
      </c>
      <c r="C1699" s="147" t="s">
        <v>468</v>
      </c>
      <c r="D1699" s="147" t="s">
        <v>538</v>
      </c>
      <c r="F1699" s="147"/>
      <c r="G1699" s="148">
        <v>46022</v>
      </c>
      <c r="H1699" s="57">
        <v>171619887</v>
      </c>
      <c r="I1699" s="149" t="s">
        <v>48</v>
      </c>
      <c r="J1699" s="149" t="s">
        <v>480</v>
      </c>
      <c r="K1699" s="147" t="s">
        <v>31</v>
      </c>
    </row>
    <row r="1700" spans="2:11" ht="17.149999999999999" customHeight="1" x14ac:dyDescent="0.35">
      <c r="B1700" s="2">
        <v>2025</v>
      </c>
      <c r="C1700" s="147" t="s">
        <v>468</v>
      </c>
      <c r="D1700" s="147" t="s">
        <v>477</v>
      </c>
      <c r="F1700" s="147"/>
      <c r="G1700" s="148">
        <v>45657</v>
      </c>
      <c r="H1700" s="57">
        <v>16690628</v>
      </c>
      <c r="I1700" s="149" t="s">
        <v>48</v>
      </c>
      <c r="J1700" s="149" t="s">
        <v>458</v>
      </c>
      <c r="K1700" s="147" t="s">
        <v>31</v>
      </c>
    </row>
    <row r="1701" spans="2:11" ht="17.149999999999999" customHeight="1" x14ac:dyDescent="0.35">
      <c r="B1701" s="2">
        <v>2025</v>
      </c>
      <c r="C1701" s="147" t="s">
        <v>468</v>
      </c>
      <c r="D1701" s="147" t="s">
        <v>479</v>
      </c>
      <c r="F1701" s="147"/>
      <c r="G1701" s="148">
        <v>46022</v>
      </c>
      <c r="H1701" s="57">
        <v>59846007</v>
      </c>
      <c r="I1701" s="149" t="s">
        <v>48</v>
      </c>
      <c r="J1701" s="149" t="s">
        <v>469</v>
      </c>
      <c r="K1701" s="147" t="s">
        <v>720</v>
      </c>
    </row>
    <row r="1702" spans="2:11" ht="17.149999999999999" customHeight="1" x14ac:dyDescent="0.35">
      <c r="B1702" s="2">
        <v>2025</v>
      </c>
      <c r="C1702" s="147" t="s">
        <v>468</v>
      </c>
      <c r="D1702" s="147" t="s">
        <v>483</v>
      </c>
      <c r="F1702" s="147"/>
      <c r="G1702" s="148">
        <v>46022</v>
      </c>
      <c r="H1702" s="57">
        <v>30327651</v>
      </c>
      <c r="I1702" s="149" t="s">
        <v>48</v>
      </c>
      <c r="J1702" s="149" t="s">
        <v>458</v>
      </c>
      <c r="K1702" s="147" t="s">
        <v>31</v>
      </c>
    </row>
    <row r="1703" spans="2:11" ht="17.149999999999999" customHeight="1" x14ac:dyDescent="0.35">
      <c r="B1703" s="2">
        <v>2025</v>
      </c>
      <c r="C1703" s="147" t="s">
        <v>468</v>
      </c>
      <c r="D1703" s="147" t="s">
        <v>460</v>
      </c>
      <c r="F1703" s="147"/>
      <c r="G1703" s="148">
        <v>46022</v>
      </c>
      <c r="H1703" s="57">
        <v>46739880</v>
      </c>
      <c r="I1703" s="149" t="s">
        <v>48</v>
      </c>
      <c r="J1703" s="149" t="s">
        <v>458</v>
      </c>
      <c r="K1703" s="147" t="s">
        <v>493</v>
      </c>
    </row>
    <row r="1704" spans="2:11" ht="17.149999999999999" customHeight="1" x14ac:dyDescent="0.35">
      <c r="B1704" s="2">
        <v>2025</v>
      </c>
      <c r="C1704" s="147" t="s">
        <v>468</v>
      </c>
      <c r="D1704" s="147" t="s">
        <v>460</v>
      </c>
      <c r="E1704" s="2" t="s">
        <v>490</v>
      </c>
      <c r="F1704" s="147"/>
      <c r="G1704" s="148">
        <v>45657</v>
      </c>
      <c r="H1704" s="57">
        <v>44891100</v>
      </c>
      <c r="I1704" s="149" t="s">
        <v>48</v>
      </c>
      <c r="J1704" s="149" t="s">
        <v>458</v>
      </c>
      <c r="K1704" s="147" t="s">
        <v>31</v>
      </c>
    </row>
    <row r="1705" spans="2:11" ht="17.149999999999999" customHeight="1" x14ac:dyDescent="0.35">
      <c r="B1705" s="2">
        <v>2025</v>
      </c>
      <c r="C1705" s="147" t="s">
        <v>468</v>
      </c>
      <c r="D1705" s="147" t="s">
        <v>491</v>
      </c>
      <c r="F1705" s="147"/>
      <c r="G1705" s="148">
        <v>45657</v>
      </c>
      <c r="H1705" s="57">
        <v>20074303</v>
      </c>
      <c r="I1705" s="149" t="s">
        <v>48</v>
      </c>
      <c r="J1705" s="149" t="s">
        <v>458</v>
      </c>
      <c r="K1705" s="147" t="s">
        <v>31</v>
      </c>
    </row>
    <row r="1706" spans="2:11" ht="17.149999999999999" customHeight="1" x14ac:dyDescent="0.35">
      <c r="B1706" s="2">
        <v>2025</v>
      </c>
      <c r="C1706" s="147" t="s">
        <v>468</v>
      </c>
      <c r="D1706" s="147" t="s">
        <v>492</v>
      </c>
      <c r="F1706" s="147"/>
      <c r="G1706" s="148">
        <v>46022</v>
      </c>
      <c r="H1706" s="57">
        <v>15057933</v>
      </c>
      <c r="I1706" s="149" t="s">
        <v>48</v>
      </c>
      <c r="J1706" s="149" t="s">
        <v>469</v>
      </c>
      <c r="K1706" s="147" t="s">
        <v>31</v>
      </c>
    </row>
    <row r="1707" spans="2:11" ht="17.149999999999999" customHeight="1" x14ac:dyDescent="0.35">
      <c r="B1707" s="2">
        <v>2025</v>
      </c>
      <c r="C1707" s="147" t="s">
        <v>468</v>
      </c>
      <c r="D1707" s="147" t="s">
        <v>787</v>
      </c>
      <c r="F1707" s="147"/>
      <c r="G1707" s="148">
        <v>45930</v>
      </c>
      <c r="H1707" s="57">
        <v>45784266</v>
      </c>
      <c r="I1707" s="149" t="s">
        <v>48</v>
      </c>
      <c r="J1707" s="149" t="s">
        <v>469</v>
      </c>
      <c r="K1707" s="147" t="s">
        <v>788</v>
      </c>
    </row>
    <row r="1708" spans="2:11" ht="17.149999999999999" customHeight="1" x14ac:dyDescent="0.35">
      <c r="B1708" s="2">
        <v>2025</v>
      </c>
      <c r="C1708" s="147" t="s">
        <v>468</v>
      </c>
      <c r="D1708" s="147" t="s">
        <v>461</v>
      </c>
      <c r="F1708" s="147"/>
      <c r="G1708" s="148">
        <v>46022</v>
      </c>
      <c r="H1708" s="57">
        <v>20657438</v>
      </c>
      <c r="I1708" s="149" t="s">
        <v>48</v>
      </c>
      <c r="J1708" s="149" t="s">
        <v>458</v>
      </c>
      <c r="K1708" s="147" t="s">
        <v>722</v>
      </c>
    </row>
    <row r="1709" spans="2:11" ht="17.149999999999999" customHeight="1" x14ac:dyDescent="0.35">
      <c r="B1709" s="2">
        <v>2025</v>
      </c>
      <c r="C1709" s="147" t="s">
        <v>533</v>
      </c>
      <c r="D1709" s="147" t="s">
        <v>538</v>
      </c>
      <c r="F1709" s="147"/>
      <c r="G1709" s="148">
        <v>46022</v>
      </c>
      <c r="H1709" s="57">
        <v>117564786</v>
      </c>
      <c r="I1709" s="149" t="s">
        <v>48</v>
      </c>
      <c r="J1709" s="149" t="s">
        <v>480</v>
      </c>
      <c r="K1709" s="147" t="s">
        <v>31</v>
      </c>
    </row>
    <row r="1710" spans="2:11" ht="17.149999999999999" customHeight="1" x14ac:dyDescent="0.35">
      <c r="B1710" s="2">
        <v>2025</v>
      </c>
      <c r="C1710" s="147" t="s">
        <v>533</v>
      </c>
      <c r="D1710" s="147" t="s">
        <v>477</v>
      </c>
      <c r="F1710" s="147"/>
      <c r="G1710" s="148">
        <v>45657</v>
      </c>
      <c r="H1710" s="57">
        <v>5852254</v>
      </c>
      <c r="I1710" s="149" t="s">
        <v>48</v>
      </c>
      <c r="J1710" s="149" t="s">
        <v>458</v>
      </c>
      <c r="K1710" s="147" t="s">
        <v>31</v>
      </c>
    </row>
    <row r="1711" spans="2:11" ht="17.149999999999999" customHeight="1" x14ac:dyDescent="0.35">
      <c r="B1711" s="2">
        <v>2025</v>
      </c>
      <c r="C1711" s="147" t="s">
        <v>533</v>
      </c>
      <c r="D1711" s="147" t="s">
        <v>479</v>
      </c>
      <c r="F1711" s="147"/>
      <c r="G1711" s="148">
        <v>46022</v>
      </c>
      <c r="H1711" s="57">
        <v>11567250</v>
      </c>
      <c r="I1711" s="149" t="s">
        <v>48</v>
      </c>
      <c r="J1711" s="149" t="s">
        <v>469</v>
      </c>
      <c r="K1711" s="147" t="s">
        <v>720</v>
      </c>
    </row>
    <row r="1712" spans="2:11" ht="17.149999999999999" customHeight="1" x14ac:dyDescent="0.35">
      <c r="B1712" s="2">
        <v>2025</v>
      </c>
      <c r="C1712" s="147" t="s">
        <v>533</v>
      </c>
      <c r="D1712" s="147" t="s">
        <v>483</v>
      </c>
      <c r="F1712" s="147"/>
      <c r="G1712" s="148">
        <v>46022</v>
      </c>
      <c r="H1712" s="57">
        <v>10649095</v>
      </c>
      <c r="I1712" s="149" t="s">
        <v>48</v>
      </c>
      <c r="J1712" s="149" t="s">
        <v>458</v>
      </c>
      <c r="K1712" s="147" t="s">
        <v>31</v>
      </c>
    </row>
    <row r="1713" spans="2:11" ht="17.149999999999999" customHeight="1" x14ac:dyDescent="0.35">
      <c r="B1713" s="2">
        <v>2025</v>
      </c>
      <c r="C1713" s="147" t="s">
        <v>533</v>
      </c>
      <c r="D1713" s="147" t="s">
        <v>460</v>
      </c>
      <c r="E1713" s="2" t="s">
        <v>490</v>
      </c>
      <c r="F1713" s="147"/>
      <c r="G1713" s="148">
        <v>45657</v>
      </c>
      <c r="H1713" s="57">
        <v>37838853</v>
      </c>
      <c r="I1713" s="149" t="s">
        <v>48</v>
      </c>
      <c r="J1713" s="149" t="s">
        <v>458</v>
      </c>
      <c r="K1713" s="147" t="s">
        <v>31</v>
      </c>
    </row>
    <row r="1714" spans="2:11" ht="17.149999999999999" customHeight="1" x14ac:dyDescent="0.35">
      <c r="B1714" s="2">
        <v>2025</v>
      </c>
      <c r="C1714" s="147" t="s">
        <v>533</v>
      </c>
      <c r="D1714" s="147" t="s">
        <v>460</v>
      </c>
      <c r="F1714" s="147"/>
      <c r="G1714" s="148">
        <v>46022</v>
      </c>
      <c r="H1714" s="57">
        <v>40732560</v>
      </c>
      <c r="I1714" s="149" t="s">
        <v>48</v>
      </c>
      <c r="J1714" s="149" t="s">
        <v>458</v>
      </c>
      <c r="K1714" s="147" t="s">
        <v>493</v>
      </c>
    </row>
    <row r="1715" spans="2:11" ht="17.149999999999999" customHeight="1" x14ac:dyDescent="0.35">
      <c r="B1715" s="2">
        <v>2025</v>
      </c>
      <c r="C1715" s="147" t="s">
        <v>533</v>
      </c>
      <c r="D1715" s="147" t="s">
        <v>491</v>
      </c>
      <c r="F1715" s="147"/>
      <c r="G1715" s="148">
        <v>45657</v>
      </c>
      <c r="H1715" s="57">
        <v>11948990</v>
      </c>
      <c r="I1715" s="149" t="s">
        <v>48</v>
      </c>
      <c r="J1715" s="149" t="s">
        <v>458</v>
      </c>
      <c r="K1715" s="147" t="s">
        <v>31</v>
      </c>
    </row>
    <row r="1716" spans="2:11" ht="17.149999999999999" customHeight="1" x14ac:dyDescent="0.35">
      <c r="B1716" s="2">
        <v>2025</v>
      </c>
      <c r="C1716" s="147" t="s">
        <v>533</v>
      </c>
      <c r="D1716" s="147" t="s">
        <v>492</v>
      </c>
      <c r="F1716" s="147"/>
      <c r="G1716" s="148">
        <v>46022</v>
      </c>
      <c r="H1716" s="57">
        <v>4605028</v>
      </c>
      <c r="I1716" s="149" t="s">
        <v>48</v>
      </c>
      <c r="J1716" s="149" t="s">
        <v>469</v>
      </c>
      <c r="K1716" s="147" t="s">
        <v>31</v>
      </c>
    </row>
    <row r="1717" spans="2:11" ht="17.149999999999999" customHeight="1" x14ac:dyDescent="0.35">
      <c r="B1717" s="2">
        <v>2025</v>
      </c>
      <c r="C1717" s="147" t="s">
        <v>533</v>
      </c>
      <c r="D1717" s="147" t="s">
        <v>787</v>
      </c>
      <c r="F1717" s="147"/>
      <c r="G1717" s="148">
        <v>45930</v>
      </c>
      <c r="H1717" s="57">
        <v>26384154</v>
      </c>
      <c r="I1717" s="149" t="s">
        <v>48</v>
      </c>
      <c r="J1717" s="149" t="s">
        <v>469</v>
      </c>
      <c r="K1717" s="147" t="s">
        <v>788</v>
      </c>
    </row>
    <row r="1718" spans="2:11" ht="17.149999999999999" customHeight="1" x14ac:dyDescent="0.35">
      <c r="B1718" s="2">
        <v>2025</v>
      </c>
      <c r="C1718" s="147" t="s">
        <v>533</v>
      </c>
      <c r="D1718" s="147" t="s">
        <v>461</v>
      </c>
      <c r="F1718" s="147"/>
      <c r="G1718" s="148">
        <v>45930</v>
      </c>
      <c r="H1718" s="57">
        <v>12332375</v>
      </c>
      <c r="I1718" s="149" t="s">
        <v>48</v>
      </c>
      <c r="J1718" s="149" t="s">
        <v>469</v>
      </c>
      <c r="K1718" s="147" t="s">
        <v>722</v>
      </c>
    </row>
    <row r="1719" spans="2:11" ht="17.149999999999999" customHeight="1" x14ac:dyDescent="0.35">
      <c r="B1719" s="2">
        <v>2025</v>
      </c>
      <c r="C1719" s="147" t="s">
        <v>534</v>
      </c>
      <c r="D1719" s="147" t="s">
        <v>538</v>
      </c>
      <c r="F1719" s="147"/>
      <c r="G1719" s="148">
        <v>46022</v>
      </c>
      <c r="H1719" s="57">
        <v>124645806</v>
      </c>
      <c r="I1719" s="149" t="s">
        <v>48</v>
      </c>
      <c r="J1719" s="149" t="s">
        <v>480</v>
      </c>
      <c r="K1719" s="147" t="s">
        <v>31</v>
      </c>
    </row>
    <row r="1720" spans="2:11" ht="17.149999999999999" customHeight="1" x14ac:dyDescent="0.35">
      <c r="B1720" s="2">
        <v>2025</v>
      </c>
      <c r="C1720" s="147" t="s">
        <v>534</v>
      </c>
      <c r="D1720" s="147" t="s">
        <v>477</v>
      </c>
      <c r="F1720" s="147"/>
      <c r="G1720" s="148">
        <v>45657</v>
      </c>
      <c r="H1720" s="57">
        <v>2106811</v>
      </c>
      <c r="I1720" s="149" t="s">
        <v>48</v>
      </c>
      <c r="J1720" s="149" t="s">
        <v>458</v>
      </c>
      <c r="K1720" s="147" t="s">
        <v>31</v>
      </c>
    </row>
    <row r="1721" spans="2:11" ht="17.149999999999999" customHeight="1" x14ac:dyDescent="0.35">
      <c r="B1721" s="2">
        <v>2025</v>
      </c>
      <c r="C1721" s="147" t="s">
        <v>534</v>
      </c>
      <c r="D1721" s="147" t="s">
        <v>479</v>
      </c>
      <c r="F1721" s="147"/>
      <c r="G1721" s="148">
        <v>46022</v>
      </c>
      <c r="H1721" s="57">
        <v>6531700</v>
      </c>
      <c r="I1721" s="149" t="s">
        <v>48</v>
      </c>
      <c r="J1721" s="149" t="s">
        <v>469</v>
      </c>
      <c r="K1721" s="147" t="s">
        <v>720</v>
      </c>
    </row>
    <row r="1722" spans="2:11" ht="17.149999999999999" customHeight="1" x14ac:dyDescent="0.35">
      <c r="B1722" s="2">
        <v>2025</v>
      </c>
      <c r="C1722" s="147" t="s">
        <v>534</v>
      </c>
      <c r="D1722" s="147" t="s">
        <v>483</v>
      </c>
      <c r="F1722" s="147"/>
      <c r="G1722" s="148">
        <v>46022</v>
      </c>
      <c r="H1722" s="57">
        <v>15346034</v>
      </c>
      <c r="I1722" s="149" t="s">
        <v>48</v>
      </c>
      <c r="J1722" s="149" t="s">
        <v>458</v>
      </c>
      <c r="K1722" s="147" t="s">
        <v>31</v>
      </c>
    </row>
    <row r="1723" spans="2:11" ht="17.149999999999999" customHeight="1" x14ac:dyDescent="0.35">
      <c r="B1723" s="2">
        <v>2025</v>
      </c>
      <c r="C1723" s="147" t="s">
        <v>534</v>
      </c>
      <c r="D1723" s="147" t="s">
        <v>460</v>
      </c>
      <c r="E1723" s="2" t="s">
        <v>490</v>
      </c>
      <c r="F1723" s="147"/>
      <c r="G1723" s="148">
        <v>45657</v>
      </c>
      <c r="H1723" s="57">
        <v>36685200</v>
      </c>
      <c r="I1723" s="149" t="s">
        <v>48</v>
      </c>
      <c r="J1723" s="149" t="s">
        <v>458</v>
      </c>
      <c r="K1723" s="147" t="s">
        <v>31</v>
      </c>
    </row>
    <row r="1724" spans="2:11" ht="17.149999999999999" customHeight="1" x14ac:dyDescent="0.35">
      <c r="B1724" s="2">
        <v>2025</v>
      </c>
      <c r="C1724" s="147" t="s">
        <v>534</v>
      </c>
      <c r="D1724" s="147" t="s">
        <v>460</v>
      </c>
      <c r="F1724" s="147"/>
      <c r="G1724" s="148">
        <v>46022</v>
      </c>
      <c r="H1724" s="57">
        <v>43809480</v>
      </c>
      <c r="I1724" s="149" t="s">
        <v>48</v>
      </c>
      <c r="J1724" s="149" t="s">
        <v>458</v>
      </c>
      <c r="K1724" s="147" t="s">
        <v>493</v>
      </c>
    </row>
    <row r="1725" spans="2:11" ht="17.149999999999999" customHeight="1" x14ac:dyDescent="0.35">
      <c r="B1725" s="2">
        <v>2025</v>
      </c>
      <c r="C1725" s="147" t="s">
        <v>534</v>
      </c>
      <c r="D1725" s="147" t="s">
        <v>491</v>
      </c>
      <c r="F1725" s="147"/>
      <c r="G1725" s="148">
        <v>45657</v>
      </c>
      <c r="H1725" s="57">
        <v>4062657</v>
      </c>
      <c r="I1725" s="149" t="s">
        <v>48</v>
      </c>
      <c r="J1725" s="149" t="s">
        <v>458</v>
      </c>
      <c r="K1725" s="147" t="s">
        <v>31</v>
      </c>
    </row>
    <row r="1726" spans="2:11" ht="17.149999999999999" customHeight="1" x14ac:dyDescent="0.35">
      <c r="B1726" s="2">
        <v>2025</v>
      </c>
      <c r="C1726" s="147" t="s">
        <v>534</v>
      </c>
      <c r="D1726" s="147" t="s">
        <v>492</v>
      </c>
      <c r="F1726" s="147"/>
      <c r="G1726" s="148">
        <v>46022</v>
      </c>
      <c r="H1726" s="57">
        <v>6067701</v>
      </c>
      <c r="I1726" s="149" t="s">
        <v>48</v>
      </c>
      <c r="J1726" s="149" t="s">
        <v>469</v>
      </c>
      <c r="K1726" s="147" t="s">
        <v>31</v>
      </c>
    </row>
    <row r="1727" spans="2:11" ht="17.149999999999999" customHeight="1" x14ac:dyDescent="0.35">
      <c r="B1727" s="2">
        <v>2025</v>
      </c>
      <c r="C1727" s="147" t="s">
        <v>534</v>
      </c>
      <c r="D1727" s="147" t="s">
        <v>787</v>
      </c>
      <c r="F1727" s="147"/>
      <c r="G1727" s="148">
        <v>45930</v>
      </c>
      <c r="H1727" s="57">
        <v>12345526</v>
      </c>
      <c r="I1727" s="149" t="s">
        <v>48</v>
      </c>
      <c r="J1727" s="149" t="s">
        <v>469</v>
      </c>
      <c r="K1727" s="147" t="s">
        <v>788</v>
      </c>
    </row>
    <row r="1728" spans="2:11" ht="17.149999999999999" customHeight="1" x14ac:dyDescent="0.35">
      <c r="B1728" s="2">
        <v>2025</v>
      </c>
      <c r="C1728" s="147" t="s">
        <v>534</v>
      </c>
      <c r="D1728" s="147" t="s">
        <v>461</v>
      </c>
      <c r="F1728" s="147"/>
      <c r="G1728" s="148">
        <v>45930</v>
      </c>
      <c r="H1728" s="57">
        <v>12692069</v>
      </c>
      <c r="I1728" s="149" t="s">
        <v>48</v>
      </c>
      <c r="J1728" s="149" t="s">
        <v>469</v>
      </c>
      <c r="K1728" s="147" t="s">
        <v>722</v>
      </c>
    </row>
    <row r="1729" spans="2:11" ht="17.149999999999999" customHeight="1" x14ac:dyDescent="0.35">
      <c r="B1729" s="2">
        <v>2025</v>
      </c>
      <c r="C1729" s="147" t="s">
        <v>535</v>
      </c>
      <c r="D1729" s="147" t="s">
        <v>538</v>
      </c>
      <c r="F1729" s="147"/>
      <c r="G1729" s="148">
        <v>46022</v>
      </c>
      <c r="H1729" s="57">
        <v>102619487</v>
      </c>
      <c r="I1729" s="149" t="s">
        <v>48</v>
      </c>
      <c r="J1729" s="149" t="s">
        <v>480</v>
      </c>
      <c r="K1729" s="147" t="s">
        <v>31</v>
      </c>
    </row>
    <row r="1730" spans="2:11" ht="17.149999999999999" customHeight="1" x14ac:dyDescent="0.35">
      <c r="B1730" s="2">
        <v>2025</v>
      </c>
      <c r="C1730" s="147" t="s">
        <v>535</v>
      </c>
      <c r="D1730" s="147" t="s">
        <v>477</v>
      </c>
      <c r="F1730" s="147"/>
      <c r="G1730" s="148">
        <v>45657</v>
      </c>
      <c r="H1730" s="57">
        <v>117045</v>
      </c>
      <c r="I1730" s="149" t="s">
        <v>48</v>
      </c>
      <c r="J1730" s="149" t="s">
        <v>458</v>
      </c>
      <c r="K1730" s="147" t="s">
        <v>31</v>
      </c>
    </row>
    <row r="1731" spans="2:11" ht="17.149999999999999" customHeight="1" x14ac:dyDescent="0.35">
      <c r="B1731" s="2">
        <v>2025</v>
      </c>
      <c r="C1731" s="147" t="s">
        <v>535</v>
      </c>
      <c r="D1731" s="147" t="s">
        <v>479</v>
      </c>
      <c r="F1731" s="147"/>
      <c r="G1731" s="148">
        <v>46022</v>
      </c>
      <c r="H1731" s="57">
        <v>15128981</v>
      </c>
      <c r="I1731" s="149" t="s">
        <v>48</v>
      </c>
      <c r="J1731" s="149" t="s">
        <v>469</v>
      </c>
      <c r="K1731" s="147" t="s">
        <v>720</v>
      </c>
    </row>
    <row r="1732" spans="2:11" ht="17.149999999999999" customHeight="1" x14ac:dyDescent="0.35">
      <c r="B1732" s="2">
        <v>2025</v>
      </c>
      <c r="C1732" s="147" t="s">
        <v>535</v>
      </c>
      <c r="D1732" s="147" t="s">
        <v>483</v>
      </c>
      <c r="F1732" s="147"/>
      <c r="G1732" s="148">
        <v>46022</v>
      </c>
      <c r="H1732" s="57">
        <v>14475481</v>
      </c>
      <c r="I1732" s="149" t="s">
        <v>48</v>
      </c>
      <c r="J1732" s="149" t="s">
        <v>458</v>
      </c>
      <c r="K1732" s="147" t="s">
        <v>31</v>
      </c>
    </row>
    <row r="1733" spans="2:11" ht="17.149999999999999" customHeight="1" x14ac:dyDescent="0.35">
      <c r="B1733" s="2">
        <v>2025</v>
      </c>
      <c r="C1733" s="147" t="s">
        <v>535</v>
      </c>
      <c r="D1733" s="147" t="s">
        <v>460</v>
      </c>
      <c r="E1733" s="2" t="s">
        <v>490</v>
      </c>
      <c r="F1733" s="147"/>
      <c r="G1733" s="148">
        <v>45657</v>
      </c>
      <c r="H1733" s="57">
        <v>0</v>
      </c>
      <c r="I1733" s="149" t="s">
        <v>48</v>
      </c>
      <c r="J1733" s="149" t="s">
        <v>458</v>
      </c>
      <c r="K1733" s="147" t="s">
        <v>31</v>
      </c>
    </row>
    <row r="1734" spans="2:11" ht="17.149999999999999" customHeight="1" x14ac:dyDescent="0.35">
      <c r="B1734" s="2">
        <v>2025</v>
      </c>
      <c r="C1734" s="147" t="s">
        <v>535</v>
      </c>
      <c r="D1734" s="147" t="s">
        <v>460</v>
      </c>
      <c r="F1734" s="147"/>
      <c r="G1734" s="148">
        <v>46022</v>
      </c>
      <c r="H1734" s="57">
        <v>37313760</v>
      </c>
      <c r="I1734" s="149" t="s">
        <v>48</v>
      </c>
      <c r="J1734" s="149" t="s">
        <v>458</v>
      </c>
      <c r="K1734" s="147" t="s">
        <v>493</v>
      </c>
    </row>
    <row r="1735" spans="2:11" ht="17.149999999999999" customHeight="1" x14ac:dyDescent="0.35">
      <c r="B1735" s="2">
        <v>2025</v>
      </c>
      <c r="C1735" s="147" t="s">
        <v>535</v>
      </c>
      <c r="D1735" s="147" t="s">
        <v>491</v>
      </c>
      <c r="F1735" s="147"/>
      <c r="G1735" s="148">
        <v>45657</v>
      </c>
      <c r="H1735" s="57">
        <v>0</v>
      </c>
      <c r="I1735" s="149" t="s">
        <v>48</v>
      </c>
      <c r="J1735" s="149" t="s">
        <v>458</v>
      </c>
      <c r="K1735" s="147" t="s">
        <v>31</v>
      </c>
    </row>
    <row r="1736" spans="2:11" ht="17.149999999999999" customHeight="1" x14ac:dyDescent="0.35">
      <c r="B1736" s="2">
        <v>2025</v>
      </c>
      <c r="C1736" s="147" t="s">
        <v>535</v>
      </c>
      <c r="D1736" s="147" t="s">
        <v>492</v>
      </c>
      <c r="F1736" s="147"/>
      <c r="G1736" s="148">
        <v>46022</v>
      </c>
      <c r="H1736" s="57">
        <v>0</v>
      </c>
      <c r="I1736" s="149" t="s">
        <v>48</v>
      </c>
      <c r="J1736" s="149" t="s">
        <v>469</v>
      </c>
      <c r="K1736" s="147" t="s">
        <v>31</v>
      </c>
    </row>
    <row r="1737" spans="2:11" ht="17.149999999999999" customHeight="1" x14ac:dyDescent="0.35">
      <c r="B1737" s="2">
        <v>2025</v>
      </c>
      <c r="C1737" s="147" t="s">
        <v>535</v>
      </c>
      <c r="D1737" s="147" t="s">
        <v>787</v>
      </c>
      <c r="F1737" s="147"/>
      <c r="G1737" s="148">
        <v>45930</v>
      </c>
      <c r="H1737" s="57">
        <v>22221947</v>
      </c>
      <c r="I1737" s="149" t="s">
        <v>48</v>
      </c>
      <c r="J1737" s="149" t="s">
        <v>469</v>
      </c>
      <c r="K1737" s="147" t="s">
        <v>788</v>
      </c>
    </row>
    <row r="1738" spans="2:11" ht="17.149999999999999" customHeight="1" x14ac:dyDescent="0.35">
      <c r="B1738" s="2">
        <v>2025</v>
      </c>
      <c r="C1738" s="147" t="s">
        <v>535</v>
      </c>
      <c r="D1738" s="147" t="s">
        <v>461</v>
      </c>
      <c r="F1738" s="147"/>
      <c r="G1738" s="148">
        <v>45930</v>
      </c>
      <c r="H1738" s="57">
        <v>9403436</v>
      </c>
      <c r="I1738" s="149" t="s">
        <v>48</v>
      </c>
      <c r="J1738" s="149" t="s">
        <v>469</v>
      </c>
      <c r="K1738" s="147" t="s">
        <v>722</v>
      </c>
    </row>
    <row r="1739" spans="2:11" ht="17.149999999999999" customHeight="1" x14ac:dyDescent="0.35">
      <c r="B1739" s="2">
        <v>2025</v>
      </c>
      <c r="C1739" s="147" t="s">
        <v>536</v>
      </c>
      <c r="D1739" s="147" t="s">
        <v>538</v>
      </c>
      <c r="F1739" s="147"/>
      <c r="G1739" s="148">
        <v>46022</v>
      </c>
      <c r="H1739" s="57">
        <v>64774338</v>
      </c>
      <c r="I1739" s="149" t="s">
        <v>48</v>
      </c>
      <c r="J1739" s="149" t="s">
        <v>480</v>
      </c>
      <c r="K1739" s="147" t="s">
        <v>31</v>
      </c>
    </row>
    <row r="1740" spans="2:11" ht="17.149999999999999" customHeight="1" x14ac:dyDescent="0.35">
      <c r="B1740" s="2">
        <v>2025</v>
      </c>
      <c r="C1740" s="147" t="s">
        <v>536</v>
      </c>
      <c r="D1740" s="147" t="s">
        <v>477</v>
      </c>
      <c r="F1740" s="147"/>
      <c r="G1740" s="148">
        <v>45657</v>
      </c>
      <c r="H1740" s="57">
        <v>0</v>
      </c>
      <c r="I1740" s="149" t="s">
        <v>48</v>
      </c>
      <c r="J1740" s="149" t="s">
        <v>458</v>
      </c>
      <c r="K1740" s="147" t="s">
        <v>31</v>
      </c>
    </row>
    <row r="1741" spans="2:11" ht="17.149999999999999" customHeight="1" x14ac:dyDescent="0.35">
      <c r="B1741" s="2">
        <v>2025</v>
      </c>
      <c r="C1741" s="147" t="s">
        <v>536</v>
      </c>
      <c r="D1741" s="147" t="s">
        <v>479</v>
      </c>
      <c r="F1741" s="147"/>
      <c r="G1741" s="148">
        <v>46022</v>
      </c>
      <c r="H1741" s="57">
        <v>8988066</v>
      </c>
      <c r="I1741" s="149" t="s">
        <v>48</v>
      </c>
      <c r="J1741" s="149" t="s">
        <v>469</v>
      </c>
      <c r="K1741" s="147" t="s">
        <v>720</v>
      </c>
    </row>
    <row r="1742" spans="2:11" ht="17.149999999999999" customHeight="1" x14ac:dyDescent="0.35">
      <c r="B1742" s="2">
        <v>2025</v>
      </c>
      <c r="C1742" s="147" t="s">
        <v>536</v>
      </c>
      <c r="D1742" s="147" t="s">
        <v>483</v>
      </c>
      <c r="F1742" s="147"/>
      <c r="G1742" s="148">
        <v>46022</v>
      </c>
      <c r="H1742" s="57">
        <v>6330070</v>
      </c>
      <c r="I1742" s="149" t="s">
        <v>48</v>
      </c>
      <c r="J1742" s="149" t="s">
        <v>458</v>
      </c>
      <c r="K1742" s="147" t="s">
        <v>31</v>
      </c>
    </row>
    <row r="1743" spans="2:11" ht="17.149999999999999" customHeight="1" x14ac:dyDescent="0.35">
      <c r="B1743" s="2">
        <v>2025</v>
      </c>
      <c r="C1743" s="147" t="s">
        <v>536</v>
      </c>
      <c r="D1743" s="147" t="s">
        <v>460</v>
      </c>
      <c r="F1743" s="147"/>
      <c r="G1743" s="148">
        <v>46022</v>
      </c>
      <c r="H1743" s="57">
        <v>30671520</v>
      </c>
      <c r="I1743" s="149" t="s">
        <v>48</v>
      </c>
      <c r="J1743" s="149" t="s">
        <v>458</v>
      </c>
      <c r="K1743" s="147" t="s">
        <v>493</v>
      </c>
    </row>
    <row r="1744" spans="2:11" ht="17.149999999999999" customHeight="1" x14ac:dyDescent="0.35">
      <c r="B1744" s="2">
        <v>2025</v>
      </c>
      <c r="C1744" s="147" t="s">
        <v>536</v>
      </c>
      <c r="D1744" s="147" t="s">
        <v>460</v>
      </c>
      <c r="E1744" s="2" t="s">
        <v>490</v>
      </c>
      <c r="F1744" s="147"/>
      <c r="G1744" s="148">
        <v>45657</v>
      </c>
      <c r="H1744" s="57">
        <v>25167978</v>
      </c>
      <c r="I1744" s="149" t="s">
        <v>48</v>
      </c>
      <c r="J1744" s="149" t="s">
        <v>458</v>
      </c>
      <c r="K1744" s="147" t="s">
        <v>31</v>
      </c>
    </row>
    <row r="1745" spans="2:11" ht="17.149999999999999" customHeight="1" x14ac:dyDescent="0.35">
      <c r="B1745" s="2">
        <v>2025</v>
      </c>
      <c r="C1745" s="147" t="s">
        <v>536</v>
      </c>
      <c r="D1745" s="147" t="s">
        <v>491</v>
      </c>
      <c r="F1745" s="147"/>
      <c r="G1745" s="148">
        <v>45657</v>
      </c>
      <c r="H1745" s="57">
        <v>3823677</v>
      </c>
      <c r="I1745" s="149" t="s">
        <v>48</v>
      </c>
      <c r="J1745" s="149" t="s">
        <v>458</v>
      </c>
      <c r="K1745" s="147" t="s">
        <v>31</v>
      </c>
    </row>
    <row r="1746" spans="2:11" ht="17.149999999999999" customHeight="1" x14ac:dyDescent="0.35">
      <c r="B1746" s="2">
        <v>2025</v>
      </c>
      <c r="C1746" s="147" t="s">
        <v>536</v>
      </c>
      <c r="D1746" s="147" t="s">
        <v>492</v>
      </c>
      <c r="F1746" s="147"/>
      <c r="G1746" s="148">
        <v>46022</v>
      </c>
      <c r="H1746" s="57">
        <v>2578703</v>
      </c>
      <c r="I1746" s="149" t="s">
        <v>48</v>
      </c>
      <c r="J1746" s="149" t="s">
        <v>469</v>
      </c>
      <c r="K1746" s="147" t="s">
        <v>31</v>
      </c>
    </row>
    <row r="1747" spans="2:11" ht="17.149999999999999" customHeight="1" x14ac:dyDescent="0.35">
      <c r="B1747" s="2">
        <v>2025</v>
      </c>
      <c r="C1747" s="147" t="s">
        <v>536</v>
      </c>
      <c r="D1747" s="147" t="s">
        <v>787</v>
      </c>
      <c r="F1747" s="147"/>
      <c r="G1747" s="148">
        <v>45930</v>
      </c>
      <c r="H1747" s="57">
        <v>20176117</v>
      </c>
      <c r="I1747" s="149" t="s">
        <v>48</v>
      </c>
      <c r="J1747" s="149" t="s">
        <v>469</v>
      </c>
      <c r="K1747" s="147" t="s">
        <v>788</v>
      </c>
    </row>
    <row r="1748" spans="2:11" ht="17.149999999999999" customHeight="1" x14ac:dyDescent="0.35">
      <c r="B1748" s="2">
        <v>2025</v>
      </c>
      <c r="C1748" s="147" t="s">
        <v>536</v>
      </c>
      <c r="D1748" s="147" t="s">
        <v>461</v>
      </c>
      <c r="F1748" s="147"/>
      <c r="G1748" s="148">
        <v>45930</v>
      </c>
      <c r="H1748" s="57">
        <v>10482518</v>
      </c>
      <c r="I1748" s="149" t="s">
        <v>48</v>
      </c>
      <c r="J1748" s="149" t="s">
        <v>469</v>
      </c>
      <c r="K1748" s="147" t="s">
        <v>722</v>
      </c>
    </row>
    <row r="1749" spans="2:11" ht="17.149999999999999" customHeight="1" x14ac:dyDescent="0.35">
      <c r="B1749" s="2">
        <v>2025</v>
      </c>
      <c r="C1749" s="147" t="s">
        <v>541</v>
      </c>
      <c r="D1749" s="147" t="s">
        <v>538</v>
      </c>
      <c r="F1749" s="147"/>
      <c r="G1749" s="148">
        <v>46022</v>
      </c>
      <c r="H1749" s="57">
        <v>89</v>
      </c>
      <c r="I1749" s="149" t="s">
        <v>278</v>
      </c>
      <c r="J1749" s="149" t="s">
        <v>480</v>
      </c>
      <c r="K1749" s="147" t="s">
        <v>31</v>
      </c>
    </row>
    <row r="1750" spans="2:11" ht="17.149999999999999" customHeight="1" x14ac:dyDescent="0.35">
      <c r="B1750" s="2">
        <v>2025</v>
      </c>
      <c r="C1750" s="147" t="s">
        <v>541</v>
      </c>
      <c r="D1750" s="147" t="s">
        <v>538</v>
      </c>
      <c r="E1750" s="2" t="s">
        <v>117</v>
      </c>
      <c r="F1750" s="147"/>
      <c r="G1750" s="148">
        <v>44927</v>
      </c>
      <c r="H1750" s="57">
        <v>90</v>
      </c>
      <c r="I1750" s="149" t="s">
        <v>278</v>
      </c>
      <c r="J1750" s="149" t="s">
        <v>469</v>
      </c>
      <c r="K1750" s="147" t="s">
        <v>31</v>
      </c>
    </row>
    <row r="1751" spans="2:11" ht="17.149999999999999" customHeight="1" x14ac:dyDescent="0.35">
      <c r="B1751" s="2">
        <v>2025</v>
      </c>
      <c r="C1751" s="147" t="s">
        <v>541</v>
      </c>
      <c r="D1751" s="147" t="s">
        <v>477</v>
      </c>
      <c r="F1751" s="147"/>
      <c r="G1751" s="148">
        <v>45657</v>
      </c>
      <c r="H1751" s="57">
        <v>58</v>
      </c>
      <c r="I1751" s="149" t="s">
        <v>278</v>
      </c>
      <c r="J1751" s="149" t="s">
        <v>458</v>
      </c>
      <c r="K1751" s="147" t="s">
        <v>31</v>
      </c>
    </row>
    <row r="1752" spans="2:11" ht="17.149999999999999" customHeight="1" x14ac:dyDescent="0.35">
      <c r="B1752" s="2">
        <v>2025</v>
      </c>
      <c r="C1752" s="147" t="s">
        <v>541</v>
      </c>
      <c r="D1752" s="147" t="s">
        <v>477</v>
      </c>
      <c r="E1752" s="2" t="s">
        <v>117</v>
      </c>
      <c r="F1752" s="147"/>
      <c r="G1752" s="148">
        <v>44927</v>
      </c>
      <c r="H1752" s="57">
        <v>63</v>
      </c>
      <c r="I1752" s="149" t="s">
        <v>278</v>
      </c>
      <c r="J1752" s="149" t="s">
        <v>469</v>
      </c>
      <c r="K1752" s="147" t="s">
        <v>31</v>
      </c>
    </row>
    <row r="1753" spans="2:11" ht="17.149999999999999" customHeight="1" x14ac:dyDescent="0.35">
      <c r="B1753" s="2">
        <v>2025</v>
      </c>
      <c r="C1753" s="147" t="s">
        <v>541</v>
      </c>
      <c r="D1753" s="147" t="s">
        <v>479</v>
      </c>
      <c r="F1753" s="147"/>
      <c r="G1753" s="148">
        <v>46022</v>
      </c>
      <c r="H1753" s="57">
        <v>29</v>
      </c>
      <c r="I1753" s="149" t="s">
        <v>278</v>
      </c>
      <c r="J1753" s="149" t="s">
        <v>469</v>
      </c>
      <c r="K1753" s="147" t="s">
        <v>720</v>
      </c>
    </row>
    <row r="1754" spans="2:11" ht="17.149999999999999" customHeight="1" x14ac:dyDescent="0.35">
      <c r="B1754" s="2">
        <v>2025</v>
      </c>
      <c r="C1754" s="147" t="s">
        <v>541</v>
      </c>
      <c r="D1754" s="147" t="s">
        <v>479</v>
      </c>
      <c r="E1754" s="2" t="s">
        <v>117</v>
      </c>
      <c r="F1754" s="147"/>
      <c r="G1754" s="148">
        <v>44927</v>
      </c>
      <c r="H1754" s="57">
        <v>29</v>
      </c>
      <c r="I1754" s="149" t="s">
        <v>278</v>
      </c>
      <c r="J1754" s="149" t="s">
        <v>469</v>
      </c>
      <c r="K1754" s="147" t="s">
        <v>31</v>
      </c>
    </row>
    <row r="1755" spans="2:11" ht="17.149999999999999" customHeight="1" x14ac:dyDescent="0.35">
      <c r="B1755" s="2">
        <v>2025</v>
      </c>
      <c r="C1755" s="147" t="s">
        <v>541</v>
      </c>
      <c r="D1755" s="147" t="s">
        <v>483</v>
      </c>
      <c r="E1755" s="2" t="s">
        <v>117</v>
      </c>
      <c r="F1755" s="147"/>
      <c r="G1755" s="148">
        <v>44927</v>
      </c>
      <c r="H1755" s="57">
        <v>78</v>
      </c>
      <c r="I1755" s="149" t="s">
        <v>278</v>
      </c>
      <c r="J1755" s="149" t="s">
        <v>469</v>
      </c>
      <c r="K1755" s="147" t="s">
        <v>31</v>
      </c>
    </row>
    <row r="1756" spans="2:11" ht="17.149999999999999" customHeight="1" x14ac:dyDescent="0.35">
      <c r="B1756" s="2">
        <v>2025</v>
      </c>
      <c r="C1756" s="147" t="s">
        <v>541</v>
      </c>
      <c r="D1756" s="147" t="s">
        <v>483</v>
      </c>
      <c r="F1756" s="147"/>
      <c r="G1756" s="148">
        <v>46022</v>
      </c>
      <c r="H1756" s="57">
        <v>78</v>
      </c>
      <c r="I1756" s="149" t="s">
        <v>278</v>
      </c>
      <c r="J1756" s="149" t="s">
        <v>458</v>
      </c>
      <c r="K1756" s="147" t="s">
        <v>31</v>
      </c>
    </row>
    <row r="1757" spans="2:11" ht="17.149999999999999" customHeight="1" x14ac:dyDescent="0.35">
      <c r="B1757" s="2">
        <v>2025</v>
      </c>
      <c r="C1757" s="147" t="s">
        <v>541</v>
      </c>
      <c r="D1757" s="147" t="s">
        <v>460</v>
      </c>
      <c r="E1757" s="2" t="s">
        <v>117</v>
      </c>
      <c r="F1757" s="147"/>
      <c r="G1757" s="148">
        <v>44927</v>
      </c>
      <c r="H1757" s="57">
        <v>95</v>
      </c>
      <c r="I1757" s="149" t="s">
        <v>278</v>
      </c>
      <c r="J1757" s="149" t="s">
        <v>469</v>
      </c>
      <c r="K1757" s="147" t="s">
        <v>493</v>
      </c>
    </row>
    <row r="1758" spans="2:11" ht="17.149999999999999" customHeight="1" x14ac:dyDescent="0.35">
      <c r="B1758" s="2">
        <v>2025</v>
      </c>
      <c r="C1758" s="147" t="s">
        <v>541</v>
      </c>
      <c r="D1758" s="147" t="s">
        <v>460</v>
      </c>
      <c r="E1758" s="2" t="s">
        <v>490</v>
      </c>
      <c r="F1758" s="147"/>
      <c r="G1758" s="148">
        <v>45657</v>
      </c>
      <c r="H1758" s="57">
        <v>95</v>
      </c>
      <c r="I1758" s="149" t="s">
        <v>278</v>
      </c>
      <c r="J1758" s="149" t="s">
        <v>458</v>
      </c>
      <c r="K1758" s="147" t="s">
        <v>31</v>
      </c>
    </row>
    <row r="1759" spans="2:11" ht="17.149999999999999" customHeight="1" x14ac:dyDescent="0.35">
      <c r="B1759" s="2">
        <v>2025</v>
      </c>
      <c r="C1759" s="147" t="s">
        <v>541</v>
      </c>
      <c r="D1759" s="147" t="s">
        <v>491</v>
      </c>
      <c r="F1759" s="147"/>
      <c r="G1759" s="148">
        <v>45657</v>
      </c>
      <c r="H1759" s="57">
        <v>70</v>
      </c>
      <c r="I1759" s="149" t="s">
        <v>278</v>
      </c>
      <c r="J1759" s="149" t="s">
        <v>458</v>
      </c>
      <c r="K1759" s="147" t="s">
        <v>31</v>
      </c>
    </row>
    <row r="1760" spans="2:11" ht="17.149999999999999" customHeight="1" x14ac:dyDescent="0.35">
      <c r="B1760" s="2">
        <v>2025</v>
      </c>
      <c r="C1760" s="147" t="s">
        <v>541</v>
      </c>
      <c r="D1760" s="147" t="s">
        <v>492</v>
      </c>
      <c r="F1760" s="147"/>
      <c r="G1760" s="148">
        <v>46022</v>
      </c>
      <c r="H1760" s="57">
        <v>52</v>
      </c>
      <c r="I1760" s="149" t="s">
        <v>278</v>
      </c>
      <c r="J1760" s="149" t="s">
        <v>458</v>
      </c>
      <c r="K1760" s="147" t="s">
        <v>31</v>
      </c>
    </row>
    <row r="1761" spans="2:11" ht="17.149999999999999" customHeight="1" x14ac:dyDescent="0.35">
      <c r="B1761" s="2">
        <v>2025</v>
      </c>
      <c r="C1761" s="147" t="s">
        <v>541</v>
      </c>
      <c r="D1761" s="147" t="s">
        <v>787</v>
      </c>
      <c r="F1761" s="147"/>
      <c r="G1761" s="148">
        <v>45657</v>
      </c>
      <c r="H1761" s="57">
        <v>0</v>
      </c>
      <c r="I1761" s="149" t="s">
        <v>278</v>
      </c>
      <c r="J1761" s="149" t="s">
        <v>721</v>
      </c>
      <c r="K1761" s="147" t="s">
        <v>788</v>
      </c>
    </row>
    <row r="1762" spans="2:11" ht="17.149999999999999" customHeight="1" x14ac:dyDescent="0.35">
      <c r="B1762" s="2">
        <v>2025</v>
      </c>
      <c r="C1762" s="147" t="s">
        <v>541</v>
      </c>
      <c r="D1762" s="147" t="s">
        <v>461</v>
      </c>
      <c r="E1762" s="2" t="s">
        <v>117</v>
      </c>
      <c r="F1762" s="147"/>
      <c r="G1762" s="148">
        <v>44927</v>
      </c>
      <c r="H1762" s="57">
        <v>55</v>
      </c>
      <c r="I1762" s="149" t="s">
        <v>278</v>
      </c>
      <c r="J1762" s="149" t="s">
        <v>469</v>
      </c>
      <c r="K1762" s="147" t="s">
        <v>493</v>
      </c>
    </row>
    <row r="1763" spans="2:11" ht="17.149999999999999" customHeight="1" x14ac:dyDescent="0.35">
      <c r="B1763" s="2">
        <v>2025</v>
      </c>
      <c r="C1763" s="147" t="s">
        <v>541</v>
      </c>
      <c r="D1763" s="147" t="s">
        <v>461</v>
      </c>
      <c r="F1763" s="147"/>
      <c r="G1763" s="148">
        <v>45657</v>
      </c>
      <c r="H1763" s="57">
        <v>55</v>
      </c>
      <c r="I1763" s="149" t="s">
        <v>278</v>
      </c>
      <c r="J1763" s="149" t="s">
        <v>721</v>
      </c>
      <c r="K1763" s="147" t="s">
        <v>722</v>
      </c>
    </row>
    <row r="1764" spans="2:11" ht="17.149999999999999" customHeight="1" x14ac:dyDescent="0.35">
      <c r="B1764" s="2">
        <v>2025</v>
      </c>
      <c r="C1764" s="147" t="s">
        <v>542</v>
      </c>
      <c r="D1764" s="147" t="s">
        <v>538</v>
      </c>
      <c r="E1764" s="2" t="s">
        <v>117</v>
      </c>
      <c r="F1764" s="147"/>
      <c r="G1764" s="148">
        <v>44927</v>
      </c>
      <c r="H1764" s="57">
        <v>87</v>
      </c>
      <c r="I1764" s="149" t="s">
        <v>278</v>
      </c>
      <c r="J1764" s="149" t="s">
        <v>469</v>
      </c>
      <c r="K1764" s="147" t="s">
        <v>31</v>
      </c>
    </row>
    <row r="1765" spans="2:11" ht="17.149999999999999" customHeight="1" x14ac:dyDescent="0.35">
      <c r="B1765" s="2">
        <v>2025</v>
      </c>
      <c r="C1765" s="147" t="s">
        <v>542</v>
      </c>
      <c r="D1765" s="147" t="s">
        <v>538</v>
      </c>
      <c r="F1765" s="147"/>
      <c r="G1765" s="148">
        <v>46022</v>
      </c>
      <c r="H1765" s="57">
        <v>87</v>
      </c>
      <c r="I1765" s="149" t="s">
        <v>278</v>
      </c>
      <c r="J1765" s="149" t="s">
        <v>480</v>
      </c>
      <c r="K1765" s="147" t="s">
        <v>31</v>
      </c>
    </row>
    <row r="1766" spans="2:11" ht="17.149999999999999" customHeight="1" x14ac:dyDescent="0.35">
      <c r="B1766" s="2">
        <v>2025</v>
      </c>
      <c r="C1766" s="147" t="s">
        <v>542</v>
      </c>
      <c r="D1766" s="147" t="s">
        <v>477</v>
      </c>
      <c r="F1766" s="147"/>
      <c r="G1766" s="148">
        <v>45657</v>
      </c>
      <c r="H1766" s="57">
        <v>39</v>
      </c>
      <c r="I1766" s="149" t="s">
        <v>278</v>
      </c>
      <c r="J1766" s="149" t="s">
        <v>458</v>
      </c>
      <c r="K1766" s="147" t="s">
        <v>31</v>
      </c>
    </row>
    <row r="1767" spans="2:11" ht="17.149999999999999" customHeight="1" x14ac:dyDescent="0.35">
      <c r="B1767" s="2">
        <v>2025</v>
      </c>
      <c r="C1767" s="147" t="s">
        <v>542</v>
      </c>
      <c r="D1767" s="147" t="s">
        <v>477</v>
      </c>
      <c r="E1767" s="2" t="s">
        <v>117</v>
      </c>
      <c r="F1767" s="147"/>
      <c r="G1767" s="148">
        <v>44927</v>
      </c>
      <c r="H1767" s="57">
        <v>48</v>
      </c>
      <c r="I1767" s="149" t="s">
        <v>278</v>
      </c>
      <c r="J1767" s="149" t="s">
        <v>469</v>
      </c>
      <c r="K1767" s="147" t="s">
        <v>31</v>
      </c>
    </row>
    <row r="1768" spans="2:11" ht="17.149999999999999" customHeight="1" x14ac:dyDescent="0.35">
      <c r="B1768" s="2">
        <v>2025</v>
      </c>
      <c r="C1768" s="147" t="s">
        <v>542</v>
      </c>
      <c r="D1768" s="147" t="s">
        <v>479</v>
      </c>
      <c r="F1768" s="147"/>
      <c r="G1768" s="148">
        <v>46022</v>
      </c>
      <c r="H1768" s="57">
        <v>0</v>
      </c>
      <c r="I1768" s="149" t="s">
        <v>278</v>
      </c>
      <c r="J1768" s="149" t="s">
        <v>469</v>
      </c>
      <c r="K1768" s="147" t="s">
        <v>720</v>
      </c>
    </row>
    <row r="1769" spans="2:11" ht="17.149999999999999" customHeight="1" x14ac:dyDescent="0.35">
      <c r="B1769" s="2">
        <v>2025</v>
      </c>
      <c r="C1769" s="147" t="s">
        <v>542</v>
      </c>
      <c r="D1769" s="147" t="s">
        <v>483</v>
      </c>
      <c r="E1769" s="2" t="s">
        <v>117</v>
      </c>
      <c r="F1769" s="147"/>
      <c r="G1769" s="148">
        <v>44927</v>
      </c>
      <c r="H1769" s="57">
        <v>59</v>
      </c>
      <c r="I1769" s="149" t="s">
        <v>278</v>
      </c>
      <c r="J1769" s="149" t="s">
        <v>469</v>
      </c>
      <c r="K1769" s="147" t="s">
        <v>31</v>
      </c>
    </row>
    <row r="1770" spans="2:11" ht="17.149999999999999" customHeight="1" x14ac:dyDescent="0.35">
      <c r="B1770" s="2">
        <v>2025</v>
      </c>
      <c r="C1770" s="147" t="s">
        <v>542</v>
      </c>
      <c r="D1770" s="147" t="s">
        <v>483</v>
      </c>
      <c r="F1770" s="147"/>
      <c r="G1770" s="148">
        <v>46022</v>
      </c>
      <c r="H1770" s="57">
        <v>59</v>
      </c>
      <c r="I1770" s="149" t="s">
        <v>278</v>
      </c>
      <c r="J1770" s="149" t="s">
        <v>458</v>
      </c>
      <c r="K1770" s="147" t="s">
        <v>31</v>
      </c>
    </row>
    <row r="1771" spans="2:11" ht="17.149999999999999" customHeight="1" x14ac:dyDescent="0.35">
      <c r="B1771" s="2">
        <v>2025</v>
      </c>
      <c r="C1771" s="147" t="s">
        <v>542</v>
      </c>
      <c r="D1771" s="147" t="s">
        <v>460</v>
      </c>
      <c r="E1771" s="2" t="s">
        <v>490</v>
      </c>
      <c r="F1771" s="147"/>
      <c r="G1771" s="148">
        <v>45657</v>
      </c>
      <c r="H1771" s="57">
        <v>84</v>
      </c>
      <c r="I1771" s="149" t="s">
        <v>278</v>
      </c>
      <c r="J1771" s="149" t="s">
        <v>458</v>
      </c>
      <c r="K1771" s="147" t="s">
        <v>31</v>
      </c>
    </row>
    <row r="1772" spans="2:11" ht="17.149999999999999" customHeight="1" x14ac:dyDescent="0.35">
      <c r="B1772" s="2">
        <v>2025</v>
      </c>
      <c r="C1772" s="147" t="s">
        <v>542</v>
      </c>
      <c r="D1772" s="147" t="s">
        <v>460</v>
      </c>
      <c r="E1772" s="2" t="s">
        <v>117</v>
      </c>
      <c r="F1772" s="147"/>
      <c r="G1772" s="148">
        <v>44927</v>
      </c>
      <c r="H1772" s="57">
        <v>84</v>
      </c>
      <c r="I1772" s="149" t="s">
        <v>278</v>
      </c>
      <c r="J1772" s="149" t="s">
        <v>469</v>
      </c>
      <c r="K1772" s="147" t="s">
        <v>493</v>
      </c>
    </row>
    <row r="1773" spans="2:11" ht="17.149999999999999" customHeight="1" x14ac:dyDescent="0.35">
      <c r="B1773" s="2">
        <v>2025</v>
      </c>
      <c r="C1773" s="147" t="s">
        <v>542</v>
      </c>
      <c r="D1773" s="147" t="s">
        <v>491</v>
      </c>
      <c r="E1773" s="2" t="s">
        <v>117</v>
      </c>
      <c r="F1773" s="147"/>
      <c r="G1773" s="148">
        <v>44927</v>
      </c>
      <c r="H1773" s="57">
        <v>30</v>
      </c>
      <c r="I1773" s="149" t="s">
        <v>278</v>
      </c>
      <c r="J1773" s="149" t="s">
        <v>469</v>
      </c>
      <c r="K1773" s="147" t="s">
        <v>31</v>
      </c>
    </row>
    <row r="1774" spans="2:11" ht="17.149999999999999" customHeight="1" x14ac:dyDescent="0.35">
      <c r="B1774" s="2">
        <v>2025</v>
      </c>
      <c r="C1774" s="147" t="s">
        <v>542</v>
      </c>
      <c r="D1774" s="147" t="s">
        <v>491</v>
      </c>
      <c r="F1774" s="147"/>
      <c r="G1774" s="148">
        <v>45657</v>
      </c>
      <c r="H1774" s="57">
        <v>30</v>
      </c>
      <c r="I1774" s="149" t="s">
        <v>278</v>
      </c>
      <c r="J1774" s="149" t="s">
        <v>458</v>
      </c>
      <c r="K1774" s="147" t="s">
        <v>31</v>
      </c>
    </row>
    <row r="1775" spans="2:11" ht="17.149999999999999" customHeight="1" x14ac:dyDescent="0.35">
      <c r="B1775" s="2">
        <v>2025</v>
      </c>
      <c r="C1775" s="147" t="s">
        <v>542</v>
      </c>
      <c r="D1775" s="147" t="s">
        <v>492</v>
      </c>
      <c r="F1775" s="147"/>
      <c r="G1775" s="148">
        <v>46022</v>
      </c>
      <c r="H1775" s="57">
        <v>28</v>
      </c>
      <c r="I1775" s="149" t="s">
        <v>278</v>
      </c>
      <c r="J1775" s="149" t="s">
        <v>458</v>
      </c>
      <c r="K1775" s="147" t="s">
        <v>31</v>
      </c>
    </row>
    <row r="1776" spans="2:11" ht="17.149999999999999" customHeight="1" x14ac:dyDescent="0.35">
      <c r="B1776" s="2">
        <v>2025</v>
      </c>
      <c r="C1776" s="147" t="s">
        <v>542</v>
      </c>
      <c r="D1776" s="147" t="s">
        <v>492</v>
      </c>
      <c r="E1776" s="2" t="s">
        <v>117</v>
      </c>
      <c r="F1776" s="147"/>
      <c r="G1776" s="148">
        <v>44927</v>
      </c>
      <c r="H1776" s="57">
        <v>25</v>
      </c>
      <c r="I1776" s="149" t="s">
        <v>278</v>
      </c>
      <c r="J1776" s="149" t="s">
        <v>469</v>
      </c>
      <c r="K1776" s="147" t="s">
        <v>31</v>
      </c>
    </row>
    <row r="1777" spans="2:11" ht="17.149999999999999" customHeight="1" x14ac:dyDescent="0.35">
      <c r="B1777" s="2">
        <v>2025</v>
      </c>
      <c r="C1777" s="147" t="s">
        <v>542</v>
      </c>
      <c r="D1777" s="147" t="s">
        <v>787</v>
      </c>
      <c r="F1777" s="147"/>
      <c r="G1777" s="148">
        <v>45657</v>
      </c>
      <c r="H1777" s="57">
        <v>44</v>
      </c>
      <c r="I1777" s="149" t="s">
        <v>278</v>
      </c>
      <c r="J1777" s="149" t="s">
        <v>721</v>
      </c>
      <c r="K1777" s="147" t="s">
        <v>788</v>
      </c>
    </row>
    <row r="1778" spans="2:11" ht="17.149999999999999" customHeight="1" x14ac:dyDescent="0.35">
      <c r="B1778" s="2">
        <v>2025</v>
      </c>
      <c r="C1778" s="147" t="s">
        <v>542</v>
      </c>
      <c r="D1778" s="147" t="s">
        <v>461</v>
      </c>
      <c r="F1778" s="147"/>
      <c r="G1778" s="148">
        <v>45657</v>
      </c>
      <c r="H1778" s="57">
        <v>75</v>
      </c>
      <c r="I1778" s="149" t="s">
        <v>278</v>
      </c>
      <c r="J1778" s="149" t="s">
        <v>721</v>
      </c>
      <c r="K1778" s="147" t="s">
        <v>722</v>
      </c>
    </row>
    <row r="1779" spans="2:11" ht="17.149999999999999" customHeight="1" x14ac:dyDescent="0.35">
      <c r="B1779" s="2">
        <v>2025</v>
      </c>
      <c r="C1779" s="147" t="s">
        <v>542</v>
      </c>
      <c r="D1779" s="147" t="s">
        <v>461</v>
      </c>
      <c r="E1779" s="2" t="s">
        <v>117</v>
      </c>
      <c r="F1779" s="147"/>
      <c r="G1779" s="148">
        <v>44927</v>
      </c>
      <c r="H1779" s="57">
        <v>75</v>
      </c>
      <c r="I1779" s="149" t="s">
        <v>278</v>
      </c>
      <c r="J1779" s="149" t="s">
        <v>469</v>
      </c>
      <c r="K1779" s="147" t="s">
        <v>493</v>
      </c>
    </row>
    <row r="1780" spans="2:11" ht="17.149999999999999" customHeight="1" x14ac:dyDescent="0.35">
      <c r="B1780" s="2">
        <v>2025</v>
      </c>
      <c r="C1780" s="147" t="s">
        <v>543</v>
      </c>
      <c r="D1780" s="147" t="s">
        <v>538</v>
      </c>
      <c r="F1780" s="147"/>
      <c r="G1780" s="148">
        <v>46022</v>
      </c>
      <c r="H1780" s="57">
        <v>92</v>
      </c>
      <c r="I1780" s="149" t="s">
        <v>278</v>
      </c>
      <c r="J1780" s="149" t="s">
        <v>480</v>
      </c>
      <c r="K1780" s="147" t="s">
        <v>31</v>
      </c>
    </row>
    <row r="1781" spans="2:11" ht="17.149999999999999" customHeight="1" x14ac:dyDescent="0.35">
      <c r="B1781" s="2">
        <v>2025</v>
      </c>
      <c r="C1781" s="147" t="s">
        <v>543</v>
      </c>
      <c r="D1781" s="147" t="s">
        <v>538</v>
      </c>
      <c r="E1781" s="2" t="s">
        <v>117</v>
      </c>
      <c r="F1781" s="147"/>
      <c r="G1781" s="148">
        <v>44927</v>
      </c>
      <c r="H1781" s="57">
        <v>92</v>
      </c>
      <c r="I1781" s="149" t="s">
        <v>278</v>
      </c>
      <c r="J1781" s="149" t="s">
        <v>469</v>
      </c>
      <c r="K1781" s="147" t="s">
        <v>31</v>
      </c>
    </row>
    <row r="1782" spans="2:11" ht="17.149999999999999" customHeight="1" x14ac:dyDescent="0.35">
      <c r="B1782" s="2">
        <v>2025</v>
      </c>
      <c r="C1782" s="147" t="s">
        <v>543</v>
      </c>
      <c r="D1782" s="147" t="s">
        <v>477</v>
      </c>
      <c r="E1782" s="2" t="s">
        <v>117</v>
      </c>
      <c r="F1782" s="147"/>
      <c r="G1782" s="148">
        <v>44927</v>
      </c>
      <c r="H1782" s="57">
        <v>50</v>
      </c>
      <c r="I1782" s="149" t="s">
        <v>278</v>
      </c>
      <c r="J1782" s="149" t="s">
        <v>469</v>
      </c>
      <c r="K1782" s="147" t="s">
        <v>31</v>
      </c>
    </row>
    <row r="1783" spans="2:11" ht="17.149999999999999" customHeight="1" x14ac:dyDescent="0.35">
      <c r="B1783" s="2">
        <v>2025</v>
      </c>
      <c r="C1783" s="147" t="s">
        <v>543</v>
      </c>
      <c r="D1783" s="147" t="s">
        <v>477</v>
      </c>
      <c r="F1783" s="147"/>
      <c r="G1783" s="148">
        <v>45657</v>
      </c>
      <c r="H1783" s="57">
        <v>42</v>
      </c>
      <c r="I1783" s="149" t="s">
        <v>278</v>
      </c>
      <c r="J1783" s="149" t="s">
        <v>458</v>
      </c>
      <c r="K1783" s="147" t="s">
        <v>31</v>
      </c>
    </row>
    <row r="1784" spans="2:11" ht="17.149999999999999" customHeight="1" x14ac:dyDescent="0.35">
      <c r="B1784" s="2">
        <v>2025</v>
      </c>
      <c r="C1784" s="147" t="s">
        <v>543</v>
      </c>
      <c r="D1784" s="147" t="s">
        <v>479</v>
      </c>
      <c r="F1784" s="147"/>
      <c r="G1784" s="148">
        <v>46022</v>
      </c>
      <c r="H1784" s="57">
        <v>31</v>
      </c>
      <c r="I1784" s="149" t="s">
        <v>278</v>
      </c>
      <c r="J1784" s="149" t="s">
        <v>469</v>
      </c>
      <c r="K1784" s="147" t="s">
        <v>720</v>
      </c>
    </row>
    <row r="1785" spans="2:11" ht="17.149999999999999" customHeight="1" x14ac:dyDescent="0.35">
      <c r="B1785" s="2">
        <v>2025</v>
      </c>
      <c r="C1785" s="147" t="s">
        <v>543</v>
      </c>
      <c r="D1785" s="147" t="s">
        <v>479</v>
      </c>
      <c r="E1785" s="2" t="s">
        <v>117</v>
      </c>
      <c r="F1785" s="147"/>
      <c r="G1785" s="148">
        <v>44927</v>
      </c>
      <c r="H1785" s="57">
        <v>31</v>
      </c>
      <c r="I1785" s="149" t="s">
        <v>278</v>
      </c>
      <c r="J1785" s="149" t="s">
        <v>469</v>
      </c>
      <c r="K1785" s="147" t="s">
        <v>31</v>
      </c>
    </row>
    <row r="1786" spans="2:11" ht="17.149999999999999" customHeight="1" x14ac:dyDescent="0.35">
      <c r="B1786" s="2">
        <v>2025</v>
      </c>
      <c r="C1786" s="147" t="s">
        <v>543</v>
      </c>
      <c r="D1786" s="147" t="s">
        <v>483</v>
      </c>
      <c r="E1786" s="2" t="s">
        <v>117</v>
      </c>
      <c r="F1786" s="147"/>
      <c r="G1786" s="148">
        <v>44927</v>
      </c>
      <c r="H1786" s="57">
        <v>54</v>
      </c>
      <c r="I1786" s="149" t="s">
        <v>278</v>
      </c>
      <c r="J1786" s="149" t="s">
        <v>469</v>
      </c>
      <c r="K1786" s="147" t="s">
        <v>31</v>
      </c>
    </row>
    <row r="1787" spans="2:11" ht="17.149999999999999" customHeight="1" x14ac:dyDescent="0.35">
      <c r="B1787" s="2">
        <v>2025</v>
      </c>
      <c r="C1787" s="147" t="s">
        <v>543</v>
      </c>
      <c r="D1787" s="147" t="s">
        <v>483</v>
      </c>
      <c r="F1787" s="147"/>
      <c r="G1787" s="148">
        <v>46022</v>
      </c>
      <c r="H1787" s="57">
        <v>54</v>
      </c>
      <c r="I1787" s="149" t="s">
        <v>278</v>
      </c>
      <c r="J1787" s="149" t="s">
        <v>458</v>
      </c>
      <c r="K1787" s="147" t="s">
        <v>31</v>
      </c>
    </row>
    <row r="1788" spans="2:11" ht="17.149999999999999" customHeight="1" x14ac:dyDescent="0.35">
      <c r="B1788" s="2">
        <v>2025</v>
      </c>
      <c r="C1788" s="147" t="s">
        <v>543</v>
      </c>
      <c r="D1788" s="147" t="s">
        <v>460</v>
      </c>
      <c r="E1788" s="2" t="s">
        <v>117</v>
      </c>
      <c r="F1788" s="147"/>
      <c r="G1788" s="148">
        <v>44927</v>
      </c>
      <c r="H1788" s="57">
        <v>53</v>
      </c>
      <c r="I1788" s="149" t="s">
        <v>278</v>
      </c>
      <c r="J1788" s="149" t="s">
        <v>469</v>
      </c>
      <c r="K1788" s="147" t="s">
        <v>493</v>
      </c>
    </row>
    <row r="1789" spans="2:11" ht="17.149999999999999" customHeight="1" x14ac:dyDescent="0.35">
      <c r="B1789" s="2">
        <v>2025</v>
      </c>
      <c r="C1789" s="147" t="s">
        <v>543</v>
      </c>
      <c r="D1789" s="147" t="s">
        <v>460</v>
      </c>
      <c r="E1789" s="2" t="s">
        <v>490</v>
      </c>
      <c r="F1789" s="147"/>
      <c r="G1789" s="148">
        <v>45657</v>
      </c>
      <c r="H1789" s="57">
        <v>53</v>
      </c>
      <c r="I1789" s="149" t="s">
        <v>278</v>
      </c>
      <c r="J1789" s="149" t="s">
        <v>458</v>
      </c>
      <c r="K1789" s="147" t="s">
        <v>31</v>
      </c>
    </row>
    <row r="1790" spans="2:11" ht="17.149999999999999" customHeight="1" x14ac:dyDescent="0.35">
      <c r="B1790" s="2">
        <v>2025</v>
      </c>
      <c r="C1790" s="147" t="s">
        <v>543</v>
      </c>
      <c r="D1790" s="147" t="s">
        <v>491</v>
      </c>
      <c r="F1790" s="147"/>
      <c r="G1790" s="148">
        <v>45657</v>
      </c>
      <c r="H1790" s="57">
        <v>63</v>
      </c>
      <c r="I1790" s="149" t="s">
        <v>278</v>
      </c>
      <c r="J1790" s="149" t="s">
        <v>458</v>
      </c>
      <c r="K1790" s="147" t="s">
        <v>31</v>
      </c>
    </row>
    <row r="1791" spans="2:11" ht="17.149999999999999" customHeight="1" x14ac:dyDescent="0.35">
      <c r="B1791" s="2">
        <v>2025</v>
      </c>
      <c r="C1791" s="147" t="s">
        <v>543</v>
      </c>
      <c r="D1791" s="147" t="s">
        <v>492</v>
      </c>
      <c r="F1791" s="147"/>
      <c r="G1791" s="148">
        <v>46022</v>
      </c>
      <c r="H1791" s="57">
        <v>10</v>
      </c>
      <c r="I1791" s="149" t="s">
        <v>278</v>
      </c>
      <c r="J1791" s="149" t="s">
        <v>458</v>
      </c>
      <c r="K1791" s="147" t="s">
        <v>31</v>
      </c>
    </row>
    <row r="1792" spans="2:11" ht="17.149999999999999" customHeight="1" x14ac:dyDescent="0.35">
      <c r="B1792" s="2">
        <v>2025</v>
      </c>
      <c r="C1792" s="147" t="s">
        <v>543</v>
      </c>
      <c r="D1792" s="147" t="s">
        <v>492</v>
      </c>
      <c r="E1792" s="2" t="s">
        <v>117</v>
      </c>
      <c r="F1792" s="147"/>
      <c r="G1792" s="148">
        <v>44927</v>
      </c>
      <c r="H1792" s="57">
        <v>42</v>
      </c>
      <c r="I1792" s="149" t="s">
        <v>278</v>
      </c>
      <c r="J1792" s="149" t="s">
        <v>469</v>
      </c>
      <c r="K1792" s="147" t="s">
        <v>31</v>
      </c>
    </row>
    <row r="1793" spans="2:11" ht="17.149999999999999" customHeight="1" x14ac:dyDescent="0.35">
      <c r="B1793" s="2">
        <v>2025</v>
      </c>
      <c r="C1793" s="147" t="s">
        <v>543</v>
      </c>
      <c r="D1793" s="147" t="s">
        <v>787</v>
      </c>
      <c r="F1793" s="147"/>
      <c r="G1793" s="148">
        <v>45657</v>
      </c>
      <c r="H1793" s="57">
        <v>15</v>
      </c>
      <c r="I1793" s="149" t="s">
        <v>278</v>
      </c>
      <c r="J1793" s="149" t="s">
        <v>721</v>
      </c>
      <c r="K1793" s="147" t="s">
        <v>788</v>
      </c>
    </row>
    <row r="1794" spans="2:11" ht="17.149999999999999" customHeight="1" x14ac:dyDescent="0.35">
      <c r="B1794" s="2">
        <v>2025</v>
      </c>
      <c r="C1794" s="147" t="s">
        <v>543</v>
      </c>
      <c r="D1794" s="147" t="s">
        <v>461</v>
      </c>
      <c r="F1794" s="147"/>
      <c r="G1794" s="148">
        <v>45657</v>
      </c>
      <c r="H1794" s="57">
        <v>39</v>
      </c>
      <c r="I1794" s="149" t="s">
        <v>278</v>
      </c>
      <c r="J1794" s="149" t="s">
        <v>721</v>
      </c>
      <c r="K1794" s="147" t="s">
        <v>722</v>
      </c>
    </row>
    <row r="1795" spans="2:11" ht="17.149999999999999" customHeight="1" x14ac:dyDescent="0.35">
      <c r="B1795" s="2">
        <v>2025</v>
      </c>
      <c r="C1795" s="147" t="s">
        <v>543</v>
      </c>
      <c r="D1795" s="147" t="s">
        <v>461</v>
      </c>
      <c r="E1795" s="2" t="s">
        <v>117</v>
      </c>
      <c r="F1795" s="147"/>
      <c r="G1795" s="148">
        <v>44927</v>
      </c>
      <c r="H1795" s="57">
        <v>39</v>
      </c>
      <c r="I1795" s="149" t="s">
        <v>278</v>
      </c>
      <c r="J1795" s="149" t="s">
        <v>469</v>
      </c>
      <c r="K1795" s="147" t="s">
        <v>493</v>
      </c>
    </row>
    <row r="1796" spans="2:11" ht="17.149999999999999" customHeight="1" x14ac:dyDescent="0.35">
      <c r="B1796" s="2">
        <v>2025</v>
      </c>
      <c r="C1796" s="147" t="s">
        <v>537</v>
      </c>
      <c r="D1796" s="147" t="s">
        <v>538</v>
      </c>
      <c r="F1796" s="147"/>
      <c r="G1796" s="148">
        <v>46022</v>
      </c>
      <c r="H1796" s="57">
        <v>64</v>
      </c>
      <c r="I1796" s="149" t="s">
        <v>285</v>
      </c>
      <c r="J1796" s="149" t="s">
        <v>480</v>
      </c>
      <c r="K1796" s="147" t="s">
        <v>31</v>
      </c>
    </row>
    <row r="1797" spans="2:11" ht="17.149999999999999" customHeight="1" x14ac:dyDescent="0.35">
      <c r="B1797" s="2">
        <v>2025</v>
      </c>
      <c r="C1797" s="147" t="s">
        <v>537</v>
      </c>
      <c r="D1797" s="147" t="s">
        <v>538</v>
      </c>
      <c r="E1797" s="2" t="s">
        <v>117</v>
      </c>
      <c r="F1797" s="147"/>
      <c r="G1797" s="148">
        <v>44197</v>
      </c>
      <c r="H1797" s="57">
        <v>64</v>
      </c>
      <c r="I1797" s="149" t="s">
        <v>285</v>
      </c>
      <c r="J1797" s="149" t="s">
        <v>469</v>
      </c>
      <c r="K1797" s="147" t="s">
        <v>31</v>
      </c>
    </row>
    <row r="1798" spans="2:11" ht="17.149999999999999" customHeight="1" x14ac:dyDescent="0.35">
      <c r="B1798" s="2">
        <v>2025</v>
      </c>
      <c r="C1798" s="147" t="s">
        <v>537</v>
      </c>
      <c r="D1798" s="147" t="s">
        <v>477</v>
      </c>
      <c r="F1798" s="147"/>
      <c r="G1798" s="148">
        <v>45657</v>
      </c>
      <c r="H1798" s="57">
        <v>76</v>
      </c>
      <c r="I1798" s="149" t="s">
        <v>285</v>
      </c>
      <c r="J1798" s="149" t="s">
        <v>458</v>
      </c>
      <c r="K1798" s="147" t="s">
        <v>31</v>
      </c>
    </row>
    <row r="1799" spans="2:11" ht="17.149999999999999" customHeight="1" x14ac:dyDescent="0.35">
      <c r="B1799" s="2">
        <v>2025</v>
      </c>
      <c r="C1799" s="147" t="s">
        <v>537</v>
      </c>
      <c r="D1799" s="147" t="s">
        <v>477</v>
      </c>
      <c r="E1799" s="2" t="s">
        <v>117</v>
      </c>
      <c r="F1799" s="147"/>
      <c r="G1799" s="148">
        <v>44197</v>
      </c>
      <c r="H1799" s="57">
        <v>74</v>
      </c>
      <c r="I1799" s="149" t="s">
        <v>285</v>
      </c>
      <c r="J1799" s="149" t="s">
        <v>469</v>
      </c>
      <c r="K1799" s="147" t="s">
        <v>31</v>
      </c>
    </row>
    <row r="1800" spans="2:11" ht="17.149999999999999" customHeight="1" x14ac:dyDescent="0.35">
      <c r="B1800" s="2">
        <v>2025</v>
      </c>
      <c r="C1800" s="147" t="s">
        <v>537</v>
      </c>
      <c r="D1800" s="147" t="s">
        <v>479</v>
      </c>
      <c r="F1800" s="147"/>
      <c r="G1800" s="148">
        <v>46022</v>
      </c>
      <c r="H1800" s="57">
        <v>55</v>
      </c>
      <c r="I1800" s="149" t="s">
        <v>285</v>
      </c>
      <c r="J1800" s="149" t="s">
        <v>469</v>
      </c>
      <c r="K1800" s="147" t="s">
        <v>720</v>
      </c>
    </row>
    <row r="1801" spans="2:11" ht="17.149999999999999" customHeight="1" x14ac:dyDescent="0.35">
      <c r="B1801" s="2">
        <v>2025</v>
      </c>
      <c r="C1801" s="147" t="s">
        <v>537</v>
      </c>
      <c r="D1801" s="147" t="s">
        <v>483</v>
      </c>
      <c r="E1801" s="2" t="s">
        <v>117</v>
      </c>
      <c r="F1801" s="147"/>
      <c r="G1801" s="148">
        <v>44197</v>
      </c>
      <c r="H1801" s="57">
        <v>67</v>
      </c>
      <c r="I1801" s="149" t="s">
        <v>285</v>
      </c>
      <c r="J1801" s="149" t="s">
        <v>469</v>
      </c>
      <c r="K1801" s="147" t="s">
        <v>31</v>
      </c>
    </row>
    <row r="1802" spans="2:11" ht="17.149999999999999" customHeight="1" x14ac:dyDescent="0.35">
      <c r="B1802" s="2">
        <v>2025</v>
      </c>
      <c r="C1802" s="147" t="s">
        <v>537</v>
      </c>
      <c r="D1802" s="147" t="s">
        <v>483</v>
      </c>
      <c r="F1802" s="147"/>
      <c r="G1802" s="148">
        <v>46022</v>
      </c>
      <c r="H1802" s="57">
        <v>67</v>
      </c>
      <c r="I1802" s="149" t="s">
        <v>285</v>
      </c>
      <c r="J1802" s="149" t="s">
        <v>458</v>
      </c>
      <c r="K1802" s="147" t="s">
        <v>31</v>
      </c>
    </row>
    <row r="1803" spans="2:11" ht="17.149999999999999" customHeight="1" x14ac:dyDescent="0.35">
      <c r="B1803" s="2">
        <v>2025</v>
      </c>
      <c r="C1803" s="147" t="s">
        <v>537</v>
      </c>
      <c r="D1803" s="147" t="s">
        <v>491</v>
      </c>
      <c r="F1803" s="147"/>
      <c r="G1803" s="148">
        <v>45657</v>
      </c>
      <c r="H1803" s="57">
        <v>69</v>
      </c>
      <c r="I1803" s="149" t="s">
        <v>285</v>
      </c>
      <c r="J1803" s="149" t="s">
        <v>458</v>
      </c>
      <c r="K1803" s="147" t="s">
        <v>31</v>
      </c>
    </row>
    <row r="1804" spans="2:11" ht="17.149999999999999" customHeight="1" x14ac:dyDescent="0.35">
      <c r="B1804" s="2">
        <v>2025</v>
      </c>
      <c r="C1804" s="147" t="s">
        <v>537</v>
      </c>
      <c r="D1804" s="147" t="s">
        <v>492</v>
      </c>
      <c r="F1804" s="147"/>
      <c r="G1804" s="148">
        <v>46022</v>
      </c>
      <c r="H1804" s="57">
        <v>58</v>
      </c>
      <c r="I1804" s="149" t="s">
        <v>285</v>
      </c>
      <c r="J1804" s="149" t="s">
        <v>469</v>
      </c>
      <c r="K1804" s="147" t="s">
        <v>31</v>
      </c>
    </row>
    <row r="1805" spans="2:11" ht="17.149999999999999" customHeight="1" x14ac:dyDescent="0.35">
      <c r="B1805" s="2">
        <v>2025</v>
      </c>
      <c r="C1805" s="147" t="s">
        <v>537</v>
      </c>
      <c r="D1805" s="147" t="s">
        <v>492</v>
      </c>
      <c r="E1805" s="2" t="s">
        <v>117</v>
      </c>
      <c r="F1805" s="147"/>
      <c r="G1805" s="148">
        <v>44197</v>
      </c>
      <c r="H1805" s="57">
        <v>25</v>
      </c>
      <c r="I1805" s="149" t="s">
        <v>285</v>
      </c>
      <c r="J1805" s="149" t="s">
        <v>469</v>
      </c>
      <c r="K1805" s="147" t="s">
        <v>31</v>
      </c>
    </row>
    <row r="1806" spans="2:11" ht="17.149999999999999" customHeight="1" x14ac:dyDescent="0.35">
      <c r="B1806" s="2">
        <v>2025</v>
      </c>
      <c r="C1806" s="147" t="s">
        <v>537</v>
      </c>
      <c r="D1806" s="147" t="s">
        <v>787</v>
      </c>
      <c r="F1806" s="147"/>
      <c r="G1806" s="148">
        <v>45657</v>
      </c>
      <c r="H1806" s="57">
        <v>55</v>
      </c>
      <c r="I1806" s="149" t="s">
        <v>285</v>
      </c>
      <c r="J1806" s="149" t="s">
        <v>721</v>
      </c>
      <c r="K1806" s="147" t="s">
        <v>788</v>
      </c>
    </row>
    <row r="1807" spans="2:11" ht="17.149999999999999" customHeight="1" x14ac:dyDescent="0.35">
      <c r="B1807" s="2">
        <v>2025</v>
      </c>
      <c r="C1807" s="147" t="s">
        <v>537</v>
      </c>
      <c r="D1807" s="147" t="s">
        <v>461</v>
      </c>
      <c r="F1807" s="147"/>
      <c r="G1807" s="148">
        <v>45657</v>
      </c>
      <c r="H1807" s="57">
        <v>59</v>
      </c>
      <c r="I1807" s="149" t="s">
        <v>285</v>
      </c>
      <c r="J1807" s="149" t="s">
        <v>721</v>
      </c>
      <c r="K1807" s="147" t="s">
        <v>722</v>
      </c>
    </row>
    <row r="1808" spans="2:11" ht="17.149999999999999" customHeight="1" x14ac:dyDescent="0.35">
      <c r="B1808" s="2">
        <v>2025</v>
      </c>
      <c r="C1808" s="147" t="s">
        <v>537</v>
      </c>
      <c r="D1808" s="147" t="s">
        <v>461</v>
      </c>
      <c r="E1808" s="2" t="s">
        <v>117</v>
      </c>
      <c r="F1808" s="147"/>
      <c r="G1808" s="148">
        <v>44197</v>
      </c>
      <c r="H1808" s="57">
        <v>52</v>
      </c>
      <c r="I1808" s="149" t="s">
        <v>285</v>
      </c>
      <c r="J1808" s="149" t="s">
        <v>469</v>
      </c>
      <c r="K1808" s="147" t="s">
        <v>493</v>
      </c>
    </row>
    <row r="1809" spans="2:11" ht="17.149999999999999" customHeight="1" x14ac:dyDescent="0.35">
      <c r="B1809" s="2">
        <v>2025</v>
      </c>
      <c r="C1809" s="147" t="s">
        <v>539</v>
      </c>
      <c r="D1809" s="147" t="s">
        <v>538</v>
      </c>
      <c r="E1809" s="2" t="s">
        <v>117</v>
      </c>
      <c r="F1809" s="147"/>
      <c r="G1809" s="148">
        <v>44197</v>
      </c>
      <c r="H1809" s="57">
        <v>31</v>
      </c>
      <c r="I1809" s="149" t="s">
        <v>285</v>
      </c>
      <c r="J1809" s="149" t="s">
        <v>469</v>
      </c>
      <c r="K1809" s="147" t="s">
        <v>31</v>
      </c>
    </row>
    <row r="1810" spans="2:11" ht="17.149999999999999" customHeight="1" x14ac:dyDescent="0.35">
      <c r="B1810" s="2">
        <v>2025</v>
      </c>
      <c r="C1810" s="147" t="s">
        <v>539</v>
      </c>
      <c r="D1810" s="147" t="s">
        <v>477</v>
      </c>
      <c r="F1810" s="147"/>
      <c r="G1810" s="148">
        <v>45657</v>
      </c>
      <c r="H1810" s="57">
        <v>0</v>
      </c>
      <c r="I1810" s="149" t="s">
        <v>285</v>
      </c>
      <c r="J1810" s="149" t="s">
        <v>458</v>
      </c>
      <c r="K1810" s="147" t="s">
        <v>31</v>
      </c>
    </row>
    <row r="1811" spans="2:11" ht="17.149999999999999" customHeight="1" x14ac:dyDescent="0.35">
      <c r="B1811" s="2">
        <v>2025</v>
      </c>
      <c r="C1811" s="147" t="s">
        <v>539</v>
      </c>
      <c r="D1811" s="147" t="s">
        <v>479</v>
      </c>
      <c r="F1811" s="147"/>
      <c r="G1811" s="148">
        <v>46022</v>
      </c>
      <c r="H1811" s="57">
        <v>39</v>
      </c>
      <c r="I1811" s="149" t="s">
        <v>285</v>
      </c>
      <c r="J1811" s="149" t="s">
        <v>469</v>
      </c>
      <c r="K1811" s="147" t="s">
        <v>720</v>
      </c>
    </row>
    <row r="1812" spans="2:11" ht="17.149999999999999" customHeight="1" x14ac:dyDescent="0.35">
      <c r="B1812" s="2">
        <v>2025</v>
      </c>
      <c r="C1812" s="147" t="s">
        <v>539</v>
      </c>
      <c r="D1812" s="147" t="s">
        <v>483</v>
      </c>
      <c r="F1812" s="147"/>
      <c r="G1812" s="148">
        <v>45657</v>
      </c>
      <c r="H1812" s="57">
        <v>50</v>
      </c>
      <c r="I1812" s="149" t="s">
        <v>285</v>
      </c>
      <c r="J1812" s="149" t="s">
        <v>458</v>
      </c>
      <c r="K1812" s="147" t="s">
        <v>31</v>
      </c>
    </row>
    <row r="1813" spans="2:11" ht="17.149999999999999" customHeight="1" x14ac:dyDescent="0.35">
      <c r="B1813" s="2">
        <v>2025</v>
      </c>
      <c r="C1813" s="147" t="s">
        <v>539</v>
      </c>
      <c r="D1813" s="147" t="s">
        <v>491</v>
      </c>
      <c r="F1813" s="147"/>
      <c r="G1813" s="148">
        <v>45657</v>
      </c>
      <c r="H1813" s="57">
        <v>10</v>
      </c>
      <c r="I1813" s="149" t="s">
        <v>285</v>
      </c>
      <c r="J1813" s="149" t="s">
        <v>458</v>
      </c>
      <c r="K1813" s="147" t="s">
        <v>31</v>
      </c>
    </row>
    <row r="1814" spans="2:11" ht="17.149999999999999" customHeight="1" x14ac:dyDescent="0.35">
      <c r="B1814" s="2">
        <v>2025</v>
      </c>
      <c r="C1814" s="147" t="s">
        <v>539</v>
      </c>
      <c r="D1814" s="147" t="s">
        <v>492</v>
      </c>
      <c r="E1814" s="2" t="s">
        <v>117</v>
      </c>
      <c r="F1814" s="147"/>
      <c r="G1814" s="148">
        <v>44197</v>
      </c>
      <c r="H1814" s="57">
        <v>10</v>
      </c>
      <c r="I1814" s="149" t="s">
        <v>285</v>
      </c>
      <c r="J1814" s="149" t="s">
        <v>469</v>
      </c>
      <c r="K1814" s="147" t="s">
        <v>31</v>
      </c>
    </row>
    <row r="1815" spans="2:11" ht="17.149999999999999" customHeight="1" x14ac:dyDescent="0.35">
      <c r="B1815" s="2">
        <v>2025</v>
      </c>
      <c r="C1815" s="147" t="s">
        <v>539</v>
      </c>
      <c r="D1815" s="147" t="s">
        <v>492</v>
      </c>
      <c r="F1815" s="147"/>
      <c r="G1815" s="148">
        <v>46022</v>
      </c>
      <c r="H1815" s="57">
        <v>6</v>
      </c>
      <c r="I1815" s="149" t="s">
        <v>285</v>
      </c>
      <c r="J1815" s="149" t="s">
        <v>469</v>
      </c>
      <c r="K1815" s="147" t="s">
        <v>31</v>
      </c>
    </row>
    <row r="1816" spans="2:11" ht="17.149999999999999" customHeight="1" x14ac:dyDescent="0.35">
      <c r="B1816" s="2">
        <v>2025</v>
      </c>
      <c r="C1816" s="147" t="s">
        <v>539</v>
      </c>
      <c r="D1816" s="147" t="s">
        <v>787</v>
      </c>
      <c r="F1816" s="147"/>
      <c r="G1816" s="148">
        <v>45657</v>
      </c>
      <c r="H1816" s="57">
        <v>6</v>
      </c>
      <c r="I1816" s="149" t="s">
        <v>285</v>
      </c>
      <c r="J1816" s="149" t="s">
        <v>721</v>
      </c>
      <c r="K1816" s="147" t="s">
        <v>788</v>
      </c>
    </row>
    <row r="1817" spans="2:11" ht="17.149999999999999" customHeight="1" x14ac:dyDescent="0.35">
      <c r="B1817" s="2">
        <v>2025</v>
      </c>
      <c r="C1817" s="147" t="s">
        <v>539</v>
      </c>
      <c r="D1817" s="147" t="s">
        <v>461</v>
      </c>
      <c r="F1817" s="147"/>
      <c r="G1817" s="148">
        <v>45657</v>
      </c>
      <c r="H1817" s="57">
        <v>9</v>
      </c>
      <c r="I1817" s="149" t="s">
        <v>285</v>
      </c>
      <c r="J1817" s="149" t="s">
        <v>721</v>
      </c>
      <c r="K1817" s="147" t="s">
        <v>722</v>
      </c>
    </row>
    <row r="1818" spans="2:11" ht="17.149999999999999" customHeight="1" x14ac:dyDescent="0.35">
      <c r="B1818" s="2">
        <v>2025</v>
      </c>
      <c r="C1818" s="147" t="s">
        <v>540</v>
      </c>
      <c r="D1818" s="147" t="s">
        <v>538</v>
      </c>
      <c r="E1818" s="2" t="s">
        <v>117</v>
      </c>
      <c r="F1818" s="147"/>
      <c r="G1818" s="148">
        <v>44197</v>
      </c>
      <c r="H1818" s="57">
        <v>38</v>
      </c>
      <c r="I1818" s="149" t="s">
        <v>285</v>
      </c>
      <c r="J1818" s="149" t="s">
        <v>469</v>
      </c>
      <c r="K1818" s="147" t="s">
        <v>31</v>
      </c>
    </row>
    <row r="1819" spans="2:11" ht="17.149999999999999" customHeight="1" x14ac:dyDescent="0.35">
      <c r="B1819" s="2">
        <v>2025</v>
      </c>
      <c r="C1819" s="147" t="s">
        <v>540</v>
      </c>
      <c r="D1819" s="147" t="s">
        <v>477</v>
      </c>
      <c r="F1819" s="147"/>
      <c r="G1819" s="148">
        <v>45657</v>
      </c>
      <c r="H1819" s="57">
        <v>0</v>
      </c>
      <c r="I1819" s="149" t="s">
        <v>285</v>
      </c>
      <c r="J1819" s="149" t="s">
        <v>458</v>
      </c>
      <c r="K1819" s="147" t="s">
        <v>31</v>
      </c>
    </row>
    <row r="1820" spans="2:11" ht="17.149999999999999" customHeight="1" x14ac:dyDescent="0.35">
      <c r="B1820" s="2">
        <v>2025</v>
      </c>
      <c r="C1820" s="147" t="s">
        <v>540</v>
      </c>
      <c r="D1820" s="147" t="s">
        <v>479</v>
      </c>
      <c r="F1820" s="147"/>
      <c r="G1820" s="148">
        <v>46022</v>
      </c>
      <c r="H1820" s="57">
        <v>0</v>
      </c>
      <c r="I1820" s="149" t="s">
        <v>285</v>
      </c>
      <c r="J1820" s="149" t="s">
        <v>469</v>
      </c>
      <c r="K1820" s="147" t="s">
        <v>720</v>
      </c>
    </row>
    <row r="1821" spans="2:11" ht="17.149999999999999" customHeight="1" x14ac:dyDescent="0.35">
      <c r="B1821" s="2">
        <v>2025</v>
      </c>
      <c r="C1821" s="147" t="s">
        <v>540</v>
      </c>
      <c r="D1821" s="147" t="s">
        <v>483</v>
      </c>
      <c r="F1821" s="147"/>
      <c r="G1821" s="148">
        <v>46022</v>
      </c>
      <c r="H1821" s="57">
        <v>57</v>
      </c>
      <c r="I1821" s="149" t="s">
        <v>285</v>
      </c>
      <c r="J1821" s="149" t="s">
        <v>458</v>
      </c>
      <c r="K1821" s="147" t="s">
        <v>31</v>
      </c>
    </row>
    <row r="1822" spans="2:11" ht="17.149999999999999" customHeight="1" x14ac:dyDescent="0.35">
      <c r="B1822" s="2">
        <v>2025</v>
      </c>
      <c r="C1822" s="147" t="s">
        <v>540</v>
      </c>
      <c r="D1822" s="147" t="s">
        <v>483</v>
      </c>
      <c r="E1822" s="2" t="s">
        <v>117</v>
      </c>
      <c r="F1822" s="147"/>
      <c r="G1822" s="148">
        <v>44197</v>
      </c>
      <c r="H1822" s="57">
        <v>62</v>
      </c>
      <c r="I1822" s="149" t="s">
        <v>285</v>
      </c>
      <c r="J1822" s="149" t="s">
        <v>469</v>
      </c>
      <c r="K1822" s="147" t="s">
        <v>31</v>
      </c>
    </row>
    <row r="1823" spans="2:11" ht="17.149999999999999" customHeight="1" x14ac:dyDescent="0.35">
      <c r="B1823" s="2">
        <v>2025</v>
      </c>
      <c r="C1823" s="147" t="s">
        <v>540</v>
      </c>
      <c r="D1823" s="147" t="s">
        <v>491</v>
      </c>
      <c r="F1823" s="147"/>
      <c r="G1823" s="148">
        <v>45657</v>
      </c>
      <c r="H1823" s="57">
        <v>0</v>
      </c>
      <c r="I1823" s="149" t="s">
        <v>285</v>
      </c>
      <c r="J1823" s="149" t="s">
        <v>458</v>
      </c>
      <c r="K1823" s="147" t="s">
        <v>31</v>
      </c>
    </row>
    <row r="1824" spans="2:11" ht="17.149999999999999" customHeight="1" x14ac:dyDescent="0.35">
      <c r="B1824" s="2">
        <v>2025</v>
      </c>
      <c r="C1824" s="147" t="s">
        <v>540</v>
      </c>
      <c r="D1824" s="147" t="s">
        <v>492</v>
      </c>
      <c r="E1824" s="2" t="s">
        <v>117</v>
      </c>
      <c r="F1824" s="147"/>
      <c r="G1824" s="148">
        <v>44197</v>
      </c>
      <c r="H1824" s="57">
        <v>4</v>
      </c>
      <c r="I1824" s="149" t="s">
        <v>285</v>
      </c>
      <c r="J1824" s="149" t="s">
        <v>469</v>
      </c>
      <c r="K1824" s="147" t="s">
        <v>31</v>
      </c>
    </row>
    <row r="1825" spans="2:11" ht="17.149999999999999" customHeight="1" x14ac:dyDescent="0.35">
      <c r="B1825" s="2">
        <v>2025</v>
      </c>
      <c r="C1825" s="147" t="s">
        <v>540</v>
      </c>
      <c r="D1825" s="147" t="s">
        <v>492</v>
      </c>
      <c r="F1825" s="147"/>
      <c r="G1825" s="148">
        <v>46022</v>
      </c>
      <c r="H1825" s="57">
        <v>40</v>
      </c>
      <c r="I1825" s="149" t="s">
        <v>285</v>
      </c>
      <c r="J1825" s="149" t="s">
        <v>469</v>
      </c>
      <c r="K1825" s="147" t="s">
        <v>31</v>
      </c>
    </row>
    <row r="1826" spans="2:11" ht="17.149999999999999" customHeight="1" x14ac:dyDescent="0.35">
      <c r="B1826" s="2">
        <v>2025</v>
      </c>
      <c r="C1826" s="147" t="s">
        <v>540</v>
      </c>
      <c r="D1826" s="147" t="s">
        <v>787</v>
      </c>
      <c r="F1826" s="147"/>
      <c r="G1826" s="148">
        <v>45657</v>
      </c>
      <c r="H1826" s="57">
        <v>42</v>
      </c>
      <c r="I1826" s="149" t="s">
        <v>285</v>
      </c>
      <c r="J1826" s="149" t="s">
        <v>721</v>
      </c>
      <c r="K1826" s="147" t="s">
        <v>788</v>
      </c>
    </row>
    <row r="1827" spans="2:11" ht="17.149999999999999" customHeight="1" x14ac:dyDescent="0.35">
      <c r="B1827" s="2">
        <v>2025</v>
      </c>
      <c r="C1827" s="147" t="s">
        <v>540</v>
      </c>
      <c r="D1827" s="147" t="s">
        <v>461</v>
      </c>
      <c r="E1827" s="2" t="s">
        <v>117</v>
      </c>
      <c r="F1827" s="147"/>
      <c r="G1827" s="148">
        <v>44197</v>
      </c>
      <c r="H1827" s="57">
        <v>24</v>
      </c>
      <c r="I1827" s="149" t="s">
        <v>285</v>
      </c>
      <c r="J1827" s="149" t="s">
        <v>469</v>
      </c>
      <c r="K1827" s="147" t="s">
        <v>493</v>
      </c>
    </row>
    <row r="1828" spans="2:11" ht="17.149999999999999" customHeight="1" x14ac:dyDescent="0.35">
      <c r="B1828" s="2">
        <v>2025</v>
      </c>
      <c r="C1828" s="147" t="s">
        <v>540</v>
      </c>
      <c r="D1828" s="147" t="s">
        <v>461</v>
      </c>
      <c r="F1828" s="147"/>
      <c r="G1828" s="148">
        <v>45657</v>
      </c>
      <c r="H1828" s="57">
        <v>25</v>
      </c>
      <c r="I1828" s="149" t="s">
        <v>285</v>
      </c>
      <c r="J1828" s="149" t="s">
        <v>721</v>
      </c>
      <c r="K1828" s="147" t="s">
        <v>722</v>
      </c>
    </row>
    <row r="1829" spans="2:11" ht="17.149999999999999" customHeight="1" x14ac:dyDescent="0.35">
      <c r="B1829" s="2">
        <v>2025</v>
      </c>
      <c r="C1829" s="147" t="s">
        <v>474</v>
      </c>
      <c r="D1829" s="147" t="s">
        <v>538</v>
      </c>
      <c r="F1829" s="147"/>
      <c r="G1829" s="148">
        <v>46022</v>
      </c>
      <c r="H1829" s="57">
        <v>173562364</v>
      </c>
      <c r="I1829" s="149" t="s">
        <v>48</v>
      </c>
      <c r="J1829" s="149" t="s">
        <v>480</v>
      </c>
      <c r="K1829" s="147" t="s">
        <v>31</v>
      </c>
    </row>
    <row r="1830" spans="2:11" ht="17.149999999999999" customHeight="1" x14ac:dyDescent="0.35">
      <c r="B1830" s="2">
        <v>2025</v>
      </c>
      <c r="C1830" s="147" t="s">
        <v>474</v>
      </c>
      <c r="D1830" s="147" t="s">
        <v>477</v>
      </c>
      <c r="F1830" s="147"/>
      <c r="G1830" s="148">
        <v>45657</v>
      </c>
      <c r="H1830" s="57">
        <v>23409015</v>
      </c>
      <c r="I1830" s="149" t="s">
        <v>48</v>
      </c>
      <c r="J1830" s="149" t="s">
        <v>469</v>
      </c>
      <c r="K1830" s="147" t="s">
        <v>31</v>
      </c>
    </row>
    <row r="1831" spans="2:11" ht="17.149999999999999" customHeight="1" x14ac:dyDescent="0.35">
      <c r="B1831" s="2">
        <v>2025</v>
      </c>
      <c r="C1831" s="147" t="s">
        <v>474</v>
      </c>
      <c r="D1831" s="147" t="s">
        <v>479</v>
      </c>
      <c r="F1831" s="147"/>
      <c r="G1831" s="148">
        <v>46022</v>
      </c>
      <c r="H1831" s="57">
        <v>111652998</v>
      </c>
      <c r="I1831" s="149" t="s">
        <v>48</v>
      </c>
      <c r="J1831" s="149" t="s">
        <v>469</v>
      </c>
      <c r="K1831" s="147" t="s">
        <v>720</v>
      </c>
    </row>
    <row r="1832" spans="2:11" ht="17.149999999999999" customHeight="1" x14ac:dyDescent="0.35">
      <c r="B1832" s="2">
        <v>2025</v>
      </c>
      <c r="C1832" s="147" t="s">
        <v>474</v>
      </c>
      <c r="D1832" s="147" t="s">
        <v>483</v>
      </c>
      <c r="F1832" s="147"/>
      <c r="G1832" s="148">
        <v>46022</v>
      </c>
      <c r="H1832" s="57">
        <v>33742380</v>
      </c>
      <c r="I1832" s="149" t="s">
        <v>48</v>
      </c>
      <c r="J1832" s="149" t="s">
        <v>458</v>
      </c>
      <c r="K1832" s="147" t="s">
        <v>31</v>
      </c>
    </row>
    <row r="1833" spans="2:11" ht="17.149999999999999" customHeight="1" x14ac:dyDescent="0.35">
      <c r="B1833" s="2">
        <v>2025</v>
      </c>
      <c r="C1833" s="147" t="s">
        <v>474</v>
      </c>
      <c r="D1833" s="147" t="s">
        <v>460</v>
      </c>
      <c r="F1833" s="147"/>
      <c r="G1833" s="148">
        <v>46022</v>
      </c>
      <c r="H1833" s="57">
        <v>1463900000</v>
      </c>
      <c r="I1833" s="149" t="s">
        <v>48</v>
      </c>
      <c r="J1833" s="149" t="s">
        <v>480</v>
      </c>
      <c r="K1833" s="147" t="s">
        <v>493</v>
      </c>
    </row>
    <row r="1834" spans="2:11" ht="17.149999999999999" customHeight="1" x14ac:dyDescent="0.35">
      <c r="B1834" s="2">
        <v>2025</v>
      </c>
      <c r="C1834" s="147" t="s">
        <v>474</v>
      </c>
      <c r="D1834" s="147" t="s">
        <v>460</v>
      </c>
      <c r="E1834" s="2" t="s">
        <v>490</v>
      </c>
      <c r="F1834" s="147"/>
      <c r="G1834" s="148">
        <v>45657</v>
      </c>
      <c r="H1834" s="57">
        <v>48270000</v>
      </c>
      <c r="I1834" s="149" t="s">
        <v>48</v>
      </c>
      <c r="J1834" s="149" t="s">
        <v>458</v>
      </c>
      <c r="K1834" s="147" t="s">
        <v>31</v>
      </c>
    </row>
    <row r="1835" spans="2:11" ht="17.149999999999999" customHeight="1" x14ac:dyDescent="0.35">
      <c r="B1835" s="2">
        <v>2025</v>
      </c>
      <c r="C1835" s="147" t="s">
        <v>474</v>
      </c>
      <c r="D1835" s="147" t="s">
        <v>491</v>
      </c>
      <c r="F1835" s="147"/>
      <c r="G1835" s="148">
        <v>46022</v>
      </c>
      <c r="H1835" s="57">
        <v>24686613</v>
      </c>
      <c r="I1835" s="149" t="s">
        <v>48</v>
      </c>
      <c r="J1835" s="149" t="s">
        <v>480</v>
      </c>
      <c r="K1835" s="147" t="s">
        <v>31</v>
      </c>
    </row>
    <row r="1836" spans="2:11" ht="17.149999999999999" customHeight="1" x14ac:dyDescent="0.35">
      <c r="B1836" s="2">
        <v>2025</v>
      </c>
      <c r="C1836" s="147" t="s">
        <v>474</v>
      </c>
      <c r="D1836" s="147" t="s">
        <v>492</v>
      </c>
      <c r="F1836" s="147"/>
      <c r="G1836" s="148">
        <v>46022</v>
      </c>
      <c r="H1836" s="57">
        <v>28182543</v>
      </c>
      <c r="I1836" s="149" t="s">
        <v>48</v>
      </c>
      <c r="J1836" s="149" t="s">
        <v>458</v>
      </c>
      <c r="K1836" s="147" t="s">
        <v>31</v>
      </c>
    </row>
    <row r="1837" spans="2:11" ht="17.149999999999999" customHeight="1" x14ac:dyDescent="0.35">
      <c r="B1837" s="2">
        <v>2025</v>
      </c>
      <c r="C1837" s="147" t="s">
        <v>474</v>
      </c>
      <c r="D1837" s="147" t="s">
        <v>787</v>
      </c>
      <c r="F1837" s="147"/>
      <c r="G1837" s="148">
        <v>45930</v>
      </c>
      <c r="H1837" s="57">
        <v>70545865</v>
      </c>
      <c r="I1837" s="149" t="s">
        <v>48</v>
      </c>
      <c r="J1837" s="149" t="s">
        <v>469</v>
      </c>
      <c r="K1837" s="147" t="s">
        <v>788</v>
      </c>
    </row>
    <row r="1838" spans="2:11" ht="17.149999999999999" customHeight="1" x14ac:dyDescent="0.35">
      <c r="B1838" s="2">
        <v>2025</v>
      </c>
      <c r="C1838" s="147" t="s">
        <v>474</v>
      </c>
      <c r="D1838" s="147" t="s">
        <v>461</v>
      </c>
      <c r="F1838" s="147"/>
      <c r="G1838" s="148">
        <v>46022</v>
      </c>
      <c r="H1838" s="57">
        <v>45905417</v>
      </c>
      <c r="I1838" s="149" t="s">
        <v>48</v>
      </c>
      <c r="J1838" s="149" t="s">
        <v>480</v>
      </c>
      <c r="K1838" s="147" t="s">
        <v>722</v>
      </c>
    </row>
    <row r="1839" spans="2:11" ht="17.149999999999999" customHeight="1" x14ac:dyDescent="0.35">
      <c r="B1839" s="2">
        <v>2025</v>
      </c>
      <c r="C1839" s="147" t="s">
        <v>550</v>
      </c>
      <c r="D1839" s="147"/>
      <c r="F1839" s="147"/>
      <c r="G1839" s="148">
        <v>45291</v>
      </c>
      <c r="H1839" s="57">
        <v>90</v>
      </c>
      <c r="I1839" s="149" t="s">
        <v>389</v>
      </c>
      <c r="J1839" s="149" t="s">
        <v>458</v>
      </c>
      <c r="K1839" s="147" t="s">
        <v>551</v>
      </c>
    </row>
    <row r="1840" spans="2:11" ht="17.149999999999999" customHeight="1" x14ac:dyDescent="0.35">
      <c r="B1840" s="2">
        <v>2025</v>
      </c>
      <c r="C1840" s="147" t="s">
        <v>552</v>
      </c>
      <c r="D1840" s="147"/>
      <c r="F1840" s="147"/>
      <c r="G1840" s="148">
        <v>45291</v>
      </c>
      <c r="H1840" s="57">
        <v>78</v>
      </c>
      <c r="I1840" s="149" t="s">
        <v>389</v>
      </c>
      <c r="J1840" s="149" t="s">
        <v>458</v>
      </c>
      <c r="K1840" s="147" t="s">
        <v>551</v>
      </c>
    </row>
    <row r="1841" spans="2:11" ht="17.149999999999999" customHeight="1" x14ac:dyDescent="0.35">
      <c r="B1841" s="2">
        <v>2025</v>
      </c>
      <c r="C1841" s="147" t="s">
        <v>553</v>
      </c>
      <c r="D1841" s="147"/>
      <c r="F1841" s="147"/>
      <c r="G1841" s="148">
        <v>45291</v>
      </c>
      <c r="H1841" s="57">
        <v>71</v>
      </c>
      <c r="I1841" s="149" t="s">
        <v>389</v>
      </c>
      <c r="J1841" s="149" t="s">
        <v>480</v>
      </c>
      <c r="K1841" s="147" t="s">
        <v>551</v>
      </c>
    </row>
    <row r="1842" spans="2:11" ht="17.149999999999999" customHeight="1" x14ac:dyDescent="0.35">
      <c r="B1842" s="2">
        <v>2025</v>
      </c>
      <c r="C1842" s="147" t="s">
        <v>501</v>
      </c>
      <c r="D1842" s="147" t="s">
        <v>477</v>
      </c>
      <c r="F1842" s="147" t="s">
        <v>476</v>
      </c>
      <c r="G1842" s="148">
        <v>45657</v>
      </c>
      <c r="H1842" s="57">
        <v>0</v>
      </c>
      <c r="I1842" s="149" t="s">
        <v>192</v>
      </c>
      <c r="J1842" s="149" t="s">
        <v>480</v>
      </c>
      <c r="K1842" s="147" t="s">
        <v>31</v>
      </c>
    </row>
    <row r="1843" spans="2:11" ht="17.149999999999999" customHeight="1" x14ac:dyDescent="0.35">
      <c r="B1843" s="2">
        <v>2025</v>
      </c>
      <c r="C1843" s="147" t="s">
        <v>501</v>
      </c>
      <c r="D1843" s="147" t="s">
        <v>479</v>
      </c>
      <c r="F1843" s="147" t="s">
        <v>481</v>
      </c>
      <c r="G1843" s="148">
        <v>46022</v>
      </c>
      <c r="H1843" s="57">
        <v>0</v>
      </c>
      <c r="I1843" s="149" t="s">
        <v>192</v>
      </c>
      <c r="J1843" s="149" t="s">
        <v>469</v>
      </c>
      <c r="K1843" s="147" t="s">
        <v>31</v>
      </c>
    </row>
    <row r="1844" spans="2:11" ht="17.149999999999999" customHeight="1" x14ac:dyDescent="0.35">
      <c r="B1844" s="2">
        <v>2025</v>
      </c>
      <c r="C1844" s="147" t="s">
        <v>501</v>
      </c>
      <c r="D1844" s="147" t="s">
        <v>479</v>
      </c>
      <c r="F1844" s="147" t="s">
        <v>478</v>
      </c>
      <c r="G1844" s="148">
        <v>45657</v>
      </c>
      <c r="H1844" s="57">
        <v>2</v>
      </c>
      <c r="I1844" s="149" t="s">
        <v>192</v>
      </c>
      <c r="J1844" s="149" t="s">
        <v>469</v>
      </c>
      <c r="K1844" s="147" t="s">
        <v>31</v>
      </c>
    </row>
    <row r="1845" spans="2:11" ht="17.149999999999999" customHeight="1" x14ac:dyDescent="0.35">
      <c r="B1845" s="2">
        <v>2025</v>
      </c>
      <c r="C1845" s="147" t="s">
        <v>501</v>
      </c>
      <c r="D1845" s="147" t="s">
        <v>483</v>
      </c>
      <c r="F1845" s="147" t="s">
        <v>484</v>
      </c>
      <c r="G1845" s="148">
        <v>45291</v>
      </c>
      <c r="H1845" s="57">
        <v>1</v>
      </c>
      <c r="I1845" s="149" t="s">
        <v>192</v>
      </c>
      <c r="J1845" s="149" t="s">
        <v>469</v>
      </c>
      <c r="K1845" s="147" t="s">
        <v>31</v>
      </c>
    </row>
    <row r="1846" spans="2:11" ht="17.149999999999999" customHeight="1" x14ac:dyDescent="0.35">
      <c r="B1846" s="2">
        <v>2025</v>
      </c>
      <c r="C1846" s="147" t="s">
        <v>501</v>
      </c>
      <c r="D1846" s="147" t="s">
        <v>483</v>
      </c>
      <c r="F1846" s="147" t="s">
        <v>485</v>
      </c>
      <c r="G1846" s="148">
        <v>45291</v>
      </c>
      <c r="H1846" s="57">
        <v>1</v>
      </c>
      <c r="I1846" s="149" t="s">
        <v>192</v>
      </c>
      <c r="J1846" s="149" t="s">
        <v>469</v>
      </c>
      <c r="K1846" s="147" t="s">
        <v>31</v>
      </c>
    </row>
    <row r="1847" spans="2:11" ht="17.149999999999999" customHeight="1" x14ac:dyDescent="0.35">
      <c r="B1847" s="2">
        <v>2025</v>
      </c>
      <c r="C1847" s="147" t="s">
        <v>501</v>
      </c>
      <c r="D1847" s="147" t="s">
        <v>483</v>
      </c>
      <c r="F1847" s="147" t="s">
        <v>482</v>
      </c>
      <c r="G1847" s="148">
        <v>45657</v>
      </c>
      <c r="H1847" s="57">
        <v>1</v>
      </c>
      <c r="I1847" s="149" t="s">
        <v>192</v>
      </c>
      <c r="J1847" s="149" t="s">
        <v>458</v>
      </c>
      <c r="K1847" s="147" t="s">
        <v>31</v>
      </c>
    </row>
    <row r="1848" spans="2:11" ht="17.149999999999999" customHeight="1" x14ac:dyDescent="0.35">
      <c r="B1848" s="2">
        <v>2025</v>
      </c>
      <c r="C1848" s="147" t="s">
        <v>501</v>
      </c>
      <c r="D1848" s="147" t="s">
        <v>483</v>
      </c>
      <c r="F1848" s="147" t="s">
        <v>486</v>
      </c>
      <c r="G1848" s="148">
        <v>45291</v>
      </c>
      <c r="H1848" s="57">
        <v>1</v>
      </c>
      <c r="I1848" s="149" t="s">
        <v>192</v>
      </c>
      <c r="J1848" s="149" t="s">
        <v>469</v>
      </c>
      <c r="K1848" s="147" t="s">
        <v>31</v>
      </c>
    </row>
    <row r="1849" spans="2:11" ht="17.149999999999999" customHeight="1" x14ac:dyDescent="0.35">
      <c r="B1849" s="2">
        <v>2025</v>
      </c>
      <c r="C1849" s="147" t="s">
        <v>501</v>
      </c>
      <c r="D1849" s="147" t="s">
        <v>460</v>
      </c>
      <c r="F1849" s="147" t="s">
        <v>489</v>
      </c>
      <c r="G1849" s="148">
        <v>45291</v>
      </c>
      <c r="H1849" s="57">
        <v>0</v>
      </c>
      <c r="I1849" s="149" t="s">
        <v>192</v>
      </c>
      <c r="J1849" s="149" t="s">
        <v>469</v>
      </c>
      <c r="K1849" s="147" t="s">
        <v>31</v>
      </c>
    </row>
    <row r="1850" spans="2:11" ht="17.149999999999999" customHeight="1" x14ac:dyDescent="0.35">
      <c r="B1850" s="2">
        <v>2025</v>
      </c>
      <c r="C1850" s="147" t="s">
        <v>501</v>
      </c>
      <c r="D1850" s="147" t="s">
        <v>491</v>
      </c>
      <c r="F1850" s="147" t="s">
        <v>561</v>
      </c>
      <c r="G1850" s="148">
        <v>45291</v>
      </c>
      <c r="H1850" s="57">
        <v>0</v>
      </c>
      <c r="I1850" s="149" t="s">
        <v>192</v>
      </c>
      <c r="J1850" s="149" t="s">
        <v>469</v>
      </c>
      <c r="K1850" s="147" t="s">
        <v>31</v>
      </c>
    </row>
    <row r="1851" spans="2:11" ht="17.149999999999999" customHeight="1" x14ac:dyDescent="0.35">
      <c r="B1851" s="2">
        <v>2025</v>
      </c>
      <c r="C1851" s="147" t="s">
        <v>501</v>
      </c>
      <c r="D1851" s="147" t="s">
        <v>492</v>
      </c>
      <c r="F1851" s="147" t="s">
        <v>562</v>
      </c>
      <c r="G1851" s="148">
        <v>46022</v>
      </c>
      <c r="H1851" s="57">
        <v>1</v>
      </c>
      <c r="I1851" s="149" t="s">
        <v>192</v>
      </c>
      <c r="J1851" s="149" t="s">
        <v>469</v>
      </c>
      <c r="K1851" s="147" t="s">
        <v>31</v>
      </c>
    </row>
    <row r="1852" spans="2:11" ht="17.149999999999999" customHeight="1" x14ac:dyDescent="0.35">
      <c r="B1852" s="2">
        <v>2025</v>
      </c>
      <c r="C1852" s="147" t="s">
        <v>501</v>
      </c>
      <c r="D1852" s="147" t="s">
        <v>461</v>
      </c>
      <c r="F1852" s="147" t="s">
        <v>488</v>
      </c>
      <c r="G1852" s="148">
        <v>45657</v>
      </c>
      <c r="H1852" s="57">
        <v>2</v>
      </c>
      <c r="I1852" s="149" t="s">
        <v>192</v>
      </c>
      <c r="J1852" s="149" t="s">
        <v>469</v>
      </c>
      <c r="K1852" s="147" t="s">
        <v>31</v>
      </c>
    </row>
    <row r="1853" spans="2:11" ht="17.149999999999999" customHeight="1" x14ac:dyDescent="0.35">
      <c r="B1853" s="2">
        <v>2025</v>
      </c>
      <c r="C1853" s="147" t="s">
        <v>501</v>
      </c>
      <c r="D1853" s="147" t="s">
        <v>461</v>
      </c>
      <c r="F1853" s="147" t="s">
        <v>487</v>
      </c>
      <c r="G1853" s="148">
        <v>45657</v>
      </c>
      <c r="H1853" s="57">
        <v>2</v>
      </c>
      <c r="I1853" s="149" t="s">
        <v>192</v>
      </c>
      <c r="J1853" s="149" t="s">
        <v>469</v>
      </c>
      <c r="K1853" s="147" t="s">
        <v>31</v>
      </c>
    </row>
    <row r="1854" spans="2:11" ht="17.149999999999999" customHeight="1" x14ac:dyDescent="0.35">
      <c r="B1854" s="2">
        <v>2025</v>
      </c>
      <c r="C1854" s="147" t="s">
        <v>506</v>
      </c>
      <c r="D1854" s="147" t="s">
        <v>477</v>
      </c>
      <c r="F1854" s="147" t="s">
        <v>476</v>
      </c>
      <c r="G1854" s="148">
        <v>45657</v>
      </c>
      <c r="H1854" s="57">
        <v>0</v>
      </c>
      <c r="I1854" s="149" t="s">
        <v>36</v>
      </c>
      <c r="J1854" s="149" t="s">
        <v>480</v>
      </c>
      <c r="K1854" s="147" t="s">
        <v>31</v>
      </c>
    </row>
    <row r="1855" spans="2:11" ht="17.149999999999999" customHeight="1" x14ac:dyDescent="0.35">
      <c r="B1855" s="2">
        <v>2025</v>
      </c>
      <c r="C1855" s="147" t="s">
        <v>506</v>
      </c>
      <c r="D1855" s="147" t="s">
        <v>477</v>
      </c>
      <c r="F1855" s="147" t="s">
        <v>563</v>
      </c>
      <c r="G1855" s="148">
        <v>45291</v>
      </c>
      <c r="H1855" s="57">
        <v>0</v>
      </c>
      <c r="I1855" s="149" t="s">
        <v>36</v>
      </c>
      <c r="J1855" s="149" t="s">
        <v>469</v>
      </c>
      <c r="K1855" s="147" t="s">
        <v>31</v>
      </c>
    </row>
    <row r="1856" spans="2:11" ht="17.149999999999999" customHeight="1" x14ac:dyDescent="0.35">
      <c r="B1856" s="2">
        <v>2025</v>
      </c>
      <c r="C1856" s="147" t="s">
        <v>506</v>
      </c>
      <c r="D1856" s="147" t="s">
        <v>479</v>
      </c>
      <c r="F1856" s="147" t="s">
        <v>481</v>
      </c>
      <c r="G1856" s="148">
        <v>46022</v>
      </c>
      <c r="H1856" s="57">
        <v>0</v>
      </c>
      <c r="I1856" s="149" t="s">
        <v>36</v>
      </c>
      <c r="J1856" s="149" t="s">
        <v>469</v>
      </c>
      <c r="K1856" s="147" t="s">
        <v>31</v>
      </c>
    </row>
    <row r="1857" spans="2:11" ht="17.149999999999999" customHeight="1" x14ac:dyDescent="0.35">
      <c r="B1857" s="2">
        <v>2025</v>
      </c>
      <c r="C1857" s="147" t="s">
        <v>506</v>
      </c>
      <c r="D1857" s="147" t="s">
        <v>479</v>
      </c>
      <c r="F1857" s="147" t="s">
        <v>478</v>
      </c>
      <c r="G1857" s="148">
        <v>45657</v>
      </c>
      <c r="H1857" s="57">
        <v>0</v>
      </c>
      <c r="I1857" s="149" t="s">
        <v>36</v>
      </c>
      <c r="J1857" s="149" t="s">
        <v>469</v>
      </c>
      <c r="K1857" s="147" t="s">
        <v>31</v>
      </c>
    </row>
    <row r="1858" spans="2:11" ht="17.149999999999999" customHeight="1" x14ac:dyDescent="0.35">
      <c r="B1858" s="2">
        <v>2025</v>
      </c>
      <c r="C1858" s="147" t="s">
        <v>506</v>
      </c>
      <c r="D1858" s="147" t="s">
        <v>483</v>
      </c>
      <c r="F1858" s="147" t="s">
        <v>484</v>
      </c>
      <c r="G1858" s="148">
        <v>45291</v>
      </c>
      <c r="H1858" s="57">
        <v>0</v>
      </c>
      <c r="I1858" s="149" t="s">
        <v>36</v>
      </c>
      <c r="J1858" s="149" t="s">
        <v>458</v>
      </c>
      <c r="K1858" s="147" t="s">
        <v>31</v>
      </c>
    </row>
    <row r="1859" spans="2:11" ht="17.149999999999999" customHeight="1" x14ac:dyDescent="0.35">
      <c r="B1859" s="2">
        <v>2025</v>
      </c>
      <c r="C1859" s="147" t="s">
        <v>506</v>
      </c>
      <c r="D1859" s="147" t="s">
        <v>483</v>
      </c>
      <c r="F1859" s="147" t="s">
        <v>485</v>
      </c>
      <c r="G1859" s="148">
        <v>45291</v>
      </c>
      <c r="H1859" s="57">
        <v>0</v>
      </c>
      <c r="I1859" s="149" t="s">
        <v>36</v>
      </c>
      <c r="J1859" s="149" t="s">
        <v>458</v>
      </c>
      <c r="K1859" s="147" t="s">
        <v>31</v>
      </c>
    </row>
    <row r="1860" spans="2:11" ht="17.149999999999999" customHeight="1" x14ac:dyDescent="0.35">
      <c r="B1860" s="2">
        <v>2025</v>
      </c>
      <c r="C1860" s="147" t="s">
        <v>506</v>
      </c>
      <c r="D1860" s="147" t="s">
        <v>483</v>
      </c>
      <c r="F1860" s="147" t="s">
        <v>482</v>
      </c>
      <c r="G1860" s="148">
        <v>45657</v>
      </c>
      <c r="H1860" s="57">
        <v>1</v>
      </c>
      <c r="I1860" s="149" t="s">
        <v>36</v>
      </c>
      <c r="J1860" s="149" t="s">
        <v>458</v>
      </c>
      <c r="K1860" s="147" t="s">
        <v>31</v>
      </c>
    </row>
    <row r="1861" spans="2:11" ht="17.149999999999999" customHeight="1" x14ac:dyDescent="0.35">
      <c r="B1861" s="2">
        <v>2025</v>
      </c>
      <c r="C1861" s="147" t="s">
        <v>506</v>
      </c>
      <c r="D1861" s="147" t="s">
        <v>483</v>
      </c>
      <c r="F1861" s="147" t="s">
        <v>486</v>
      </c>
      <c r="G1861" s="148">
        <v>45291</v>
      </c>
      <c r="H1861" s="57">
        <v>0</v>
      </c>
      <c r="I1861" s="149" t="s">
        <v>36</v>
      </c>
      <c r="J1861" s="149" t="s">
        <v>458</v>
      </c>
      <c r="K1861" s="147" t="s">
        <v>31</v>
      </c>
    </row>
    <row r="1862" spans="2:11" ht="17.149999999999999" customHeight="1" x14ac:dyDescent="0.35">
      <c r="B1862" s="2">
        <v>2025</v>
      </c>
      <c r="C1862" s="147" t="s">
        <v>506</v>
      </c>
      <c r="D1862" s="147" t="s">
        <v>460</v>
      </c>
      <c r="F1862" s="147" t="s">
        <v>489</v>
      </c>
      <c r="G1862" s="148">
        <v>45291</v>
      </c>
      <c r="H1862" s="57">
        <v>0</v>
      </c>
      <c r="I1862" s="149" t="s">
        <v>36</v>
      </c>
      <c r="J1862" s="149" t="s">
        <v>458</v>
      </c>
      <c r="K1862" s="147" t="s">
        <v>31</v>
      </c>
    </row>
    <row r="1863" spans="2:11" ht="17.149999999999999" customHeight="1" x14ac:dyDescent="0.35">
      <c r="B1863" s="2">
        <v>2025</v>
      </c>
      <c r="C1863" s="147" t="s">
        <v>506</v>
      </c>
      <c r="D1863" s="147" t="s">
        <v>491</v>
      </c>
      <c r="F1863" s="147" t="s">
        <v>561</v>
      </c>
      <c r="G1863" s="148">
        <v>45291</v>
      </c>
      <c r="H1863" s="57">
        <v>0</v>
      </c>
      <c r="I1863" s="149" t="s">
        <v>36</v>
      </c>
      <c r="J1863" s="149" t="s">
        <v>458</v>
      </c>
      <c r="K1863" s="147" t="s">
        <v>31</v>
      </c>
    </row>
    <row r="1864" spans="2:11" ht="17.149999999999999" customHeight="1" x14ac:dyDescent="0.35">
      <c r="B1864" s="2">
        <v>2025</v>
      </c>
      <c r="C1864" s="147" t="s">
        <v>506</v>
      </c>
      <c r="D1864" s="147" t="s">
        <v>492</v>
      </c>
      <c r="F1864" s="147" t="s">
        <v>562</v>
      </c>
      <c r="G1864" s="148">
        <v>46022</v>
      </c>
      <c r="H1864" s="57">
        <v>0</v>
      </c>
      <c r="I1864" s="149" t="s">
        <v>36</v>
      </c>
      <c r="J1864" s="149" t="s">
        <v>469</v>
      </c>
      <c r="K1864" s="147" t="s">
        <v>31</v>
      </c>
    </row>
    <row r="1865" spans="2:11" ht="17.149999999999999" customHeight="1" x14ac:dyDescent="0.35">
      <c r="B1865" s="2">
        <v>2025</v>
      </c>
      <c r="C1865" s="147" t="s">
        <v>506</v>
      </c>
      <c r="D1865" s="147" t="s">
        <v>461</v>
      </c>
      <c r="F1865" s="147" t="s">
        <v>488</v>
      </c>
      <c r="G1865" s="148">
        <v>45657</v>
      </c>
      <c r="H1865" s="57">
        <v>1</v>
      </c>
      <c r="I1865" s="149" t="s">
        <v>36</v>
      </c>
      <c r="J1865" s="149" t="s">
        <v>469</v>
      </c>
      <c r="K1865" s="147" t="s">
        <v>31</v>
      </c>
    </row>
    <row r="1866" spans="2:11" ht="17.149999999999999" customHeight="1" x14ac:dyDescent="0.35">
      <c r="B1866" s="2">
        <v>2025</v>
      </c>
      <c r="C1866" s="147" t="s">
        <v>506</v>
      </c>
      <c r="D1866" s="147" t="s">
        <v>461</v>
      </c>
      <c r="F1866" s="147" t="s">
        <v>487</v>
      </c>
      <c r="G1866" s="148">
        <v>45657</v>
      </c>
      <c r="H1866" s="57">
        <v>1</v>
      </c>
      <c r="I1866" s="149" t="s">
        <v>36</v>
      </c>
      <c r="J1866" s="149" t="s">
        <v>469</v>
      </c>
      <c r="K1866" s="147" t="s">
        <v>31</v>
      </c>
    </row>
    <row r="1867" spans="2:11" ht="17.149999999999999" customHeight="1" x14ac:dyDescent="0.35">
      <c r="B1867" s="2">
        <v>2025</v>
      </c>
      <c r="C1867" s="147" t="s">
        <v>507</v>
      </c>
      <c r="D1867" s="147" t="s">
        <v>477</v>
      </c>
      <c r="F1867" s="147" t="s">
        <v>476</v>
      </c>
      <c r="G1867" s="148">
        <v>45291</v>
      </c>
      <c r="H1867" s="57">
        <v>0</v>
      </c>
      <c r="I1867" s="149" t="s">
        <v>36</v>
      </c>
      <c r="J1867" s="149" t="s">
        <v>458</v>
      </c>
      <c r="K1867" s="147" t="s">
        <v>31</v>
      </c>
    </row>
    <row r="1868" spans="2:11" ht="17.149999999999999" customHeight="1" x14ac:dyDescent="0.35">
      <c r="B1868" s="2">
        <v>2025</v>
      </c>
      <c r="C1868" s="147" t="s">
        <v>507</v>
      </c>
      <c r="D1868" s="147" t="s">
        <v>479</v>
      </c>
      <c r="F1868" s="147" t="s">
        <v>481</v>
      </c>
      <c r="G1868" s="148">
        <v>45291</v>
      </c>
      <c r="H1868" s="57">
        <v>0</v>
      </c>
      <c r="I1868" s="149" t="s">
        <v>36</v>
      </c>
      <c r="J1868" s="149" t="s">
        <v>458</v>
      </c>
      <c r="K1868" s="147" t="s">
        <v>31</v>
      </c>
    </row>
    <row r="1869" spans="2:11" ht="17.149999999999999" customHeight="1" x14ac:dyDescent="0.35">
      <c r="B1869" s="2">
        <v>2025</v>
      </c>
      <c r="C1869" s="147" t="s">
        <v>507</v>
      </c>
      <c r="D1869" s="147" t="s">
        <v>479</v>
      </c>
      <c r="F1869" s="147" t="s">
        <v>478</v>
      </c>
      <c r="G1869" s="148">
        <v>45291</v>
      </c>
      <c r="H1869" s="57">
        <v>0</v>
      </c>
      <c r="I1869" s="149" t="s">
        <v>36</v>
      </c>
      <c r="J1869" s="149" t="s">
        <v>458</v>
      </c>
      <c r="K1869" s="147" t="s">
        <v>31</v>
      </c>
    </row>
    <row r="1870" spans="2:11" ht="17.149999999999999" customHeight="1" x14ac:dyDescent="0.35">
      <c r="B1870" s="2">
        <v>2025</v>
      </c>
      <c r="C1870" s="147" t="s">
        <v>507</v>
      </c>
      <c r="D1870" s="147" t="s">
        <v>483</v>
      </c>
      <c r="F1870" s="147" t="s">
        <v>484</v>
      </c>
      <c r="G1870" s="148">
        <v>45291</v>
      </c>
      <c r="H1870" s="57">
        <v>0</v>
      </c>
      <c r="I1870" s="149" t="s">
        <v>36</v>
      </c>
      <c r="J1870" s="149" t="s">
        <v>458</v>
      </c>
      <c r="K1870" s="147" t="s">
        <v>31</v>
      </c>
    </row>
    <row r="1871" spans="2:11" ht="17.149999999999999" customHeight="1" x14ac:dyDescent="0.35">
      <c r="B1871" s="2">
        <v>2025</v>
      </c>
      <c r="C1871" s="147" t="s">
        <v>507</v>
      </c>
      <c r="D1871" s="147" t="s">
        <v>483</v>
      </c>
      <c r="F1871" s="147" t="s">
        <v>485</v>
      </c>
      <c r="G1871" s="148">
        <v>45291</v>
      </c>
      <c r="H1871" s="57">
        <v>0</v>
      </c>
      <c r="I1871" s="149" t="s">
        <v>36</v>
      </c>
      <c r="J1871" s="149" t="s">
        <v>458</v>
      </c>
      <c r="K1871" s="147" t="s">
        <v>31</v>
      </c>
    </row>
    <row r="1872" spans="2:11" ht="17.149999999999999" customHeight="1" x14ac:dyDescent="0.35">
      <c r="B1872" s="2">
        <v>2025</v>
      </c>
      <c r="C1872" s="147" t="s">
        <v>507</v>
      </c>
      <c r="D1872" s="147" t="s">
        <v>483</v>
      </c>
      <c r="F1872" s="147" t="s">
        <v>482</v>
      </c>
      <c r="G1872" s="148">
        <v>45291</v>
      </c>
      <c r="H1872" s="57">
        <v>0</v>
      </c>
      <c r="I1872" s="149" t="s">
        <v>36</v>
      </c>
      <c r="J1872" s="149" t="s">
        <v>469</v>
      </c>
      <c r="K1872" s="147" t="s">
        <v>31</v>
      </c>
    </row>
    <row r="1873" spans="2:11" ht="17.149999999999999" customHeight="1" x14ac:dyDescent="0.35">
      <c r="B1873" s="2">
        <v>2025</v>
      </c>
      <c r="C1873" s="147" t="s">
        <v>507</v>
      </c>
      <c r="D1873" s="147" t="s">
        <v>483</v>
      </c>
      <c r="F1873" s="147" t="s">
        <v>486</v>
      </c>
      <c r="G1873" s="148">
        <v>45291</v>
      </c>
      <c r="H1873" s="57">
        <v>0</v>
      </c>
      <c r="I1873" s="149" t="s">
        <v>36</v>
      </c>
      <c r="J1873" s="149" t="s">
        <v>458</v>
      </c>
      <c r="K1873" s="147" t="s">
        <v>31</v>
      </c>
    </row>
    <row r="1874" spans="2:11" ht="17.149999999999999" customHeight="1" x14ac:dyDescent="0.35">
      <c r="B1874" s="2">
        <v>2025</v>
      </c>
      <c r="C1874" s="147" t="s">
        <v>507</v>
      </c>
      <c r="D1874" s="147" t="s">
        <v>460</v>
      </c>
      <c r="F1874" s="147" t="s">
        <v>489</v>
      </c>
      <c r="G1874" s="148">
        <v>45291</v>
      </c>
      <c r="H1874" s="57">
        <v>0</v>
      </c>
      <c r="I1874" s="149" t="s">
        <v>36</v>
      </c>
      <c r="J1874" s="149" t="s">
        <v>458</v>
      </c>
      <c r="K1874" s="147" t="s">
        <v>31</v>
      </c>
    </row>
    <row r="1875" spans="2:11" ht="17.149999999999999" customHeight="1" x14ac:dyDescent="0.35">
      <c r="B1875" s="2">
        <v>2025</v>
      </c>
      <c r="C1875" s="147" t="s">
        <v>507</v>
      </c>
      <c r="D1875" s="147" t="s">
        <v>491</v>
      </c>
      <c r="F1875" s="147" t="s">
        <v>561</v>
      </c>
      <c r="G1875" s="148">
        <v>45291</v>
      </c>
      <c r="H1875" s="57">
        <v>0</v>
      </c>
      <c r="I1875" s="149" t="s">
        <v>36</v>
      </c>
      <c r="J1875" s="149" t="s">
        <v>458</v>
      </c>
      <c r="K1875" s="147" t="s">
        <v>31</v>
      </c>
    </row>
    <row r="1876" spans="2:11" ht="17.149999999999999" customHeight="1" x14ac:dyDescent="0.35">
      <c r="B1876" s="2">
        <v>2025</v>
      </c>
      <c r="C1876" s="147" t="s">
        <v>507</v>
      </c>
      <c r="D1876" s="147" t="s">
        <v>492</v>
      </c>
      <c r="F1876" s="147" t="s">
        <v>562</v>
      </c>
      <c r="G1876" s="148">
        <v>45291</v>
      </c>
      <c r="H1876" s="57">
        <v>0</v>
      </c>
      <c r="I1876" s="149" t="s">
        <v>36</v>
      </c>
      <c r="J1876" s="149" t="s">
        <v>458</v>
      </c>
      <c r="K1876" s="147" t="s">
        <v>31</v>
      </c>
    </row>
    <row r="1877" spans="2:11" ht="17.149999999999999" customHeight="1" x14ac:dyDescent="0.35">
      <c r="B1877" s="2">
        <v>2025</v>
      </c>
      <c r="C1877" s="147" t="s">
        <v>507</v>
      </c>
      <c r="D1877" s="147" t="s">
        <v>461</v>
      </c>
      <c r="F1877" s="147" t="s">
        <v>488</v>
      </c>
      <c r="G1877" s="148">
        <v>45291</v>
      </c>
      <c r="H1877" s="57">
        <v>1</v>
      </c>
      <c r="I1877" s="149" t="s">
        <v>36</v>
      </c>
      <c r="J1877" s="149" t="s">
        <v>458</v>
      </c>
      <c r="K1877" s="147" t="s">
        <v>31</v>
      </c>
    </row>
    <row r="1878" spans="2:11" ht="17.149999999999999" customHeight="1" x14ac:dyDescent="0.35">
      <c r="B1878" s="2">
        <v>2025</v>
      </c>
      <c r="C1878" s="147" t="s">
        <v>507</v>
      </c>
      <c r="D1878" s="147" t="s">
        <v>461</v>
      </c>
      <c r="F1878" s="147" t="s">
        <v>487</v>
      </c>
      <c r="G1878" s="148">
        <v>45291</v>
      </c>
      <c r="H1878" s="57">
        <v>1</v>
      </c>
      <c r="I1878" s="149" t="s">
        <v>36</v>
      </c>
      <c r="J1878" s="149" t="s">
        <v>458</v>
      </c>
      <c r="K1878" s="147" t="s">
        <v>31</v>
      </c>
    </row>
    <row r="1879" spans="2:11" ht="17.149999999999999" customHeight="1" x14ac:dyDescent="0.35">
      <c r="B1879" s="2">
        <v>2025</v>
      </c>
      <c r="C1879" s="147" t="s">
        <v>528</v>
      </c>
      <c r="D1879" s="147" t="s">
        <v>477</v>
      </c>
      <c r="F1879" s="147"/>
      <c r="G1879" s="148">
        <v>45657</v>
      </c>
      <c r="H1879" s="57">
        <v>0</v>
      </c>
      <c r="I1879" s="149" t="s">
        <v>66</v>
      </c>
      <c r="J1879" s="149" t="s">
        <v>458</v>
      </c>
      <c r="K1879" s="147" t="s">
        <v>31</v>
      </c>
    </row>
    <row r="1880" spans="2:11" ht="17.149999999999999" customHeight="1" x14ac:dyDescent="0.35">
      <c r="B1880" s="2">
        <v>2025</v>
      </c>
      <c r="C1880" s="147" t="s">
        <v>528</v>
      </c>
      <c r="D1880" s="147" t="s">
        <v>479</v>
      </c>
      <c r="F1880" s="147"/>
      <c r="G1880" s="148">
        <v>46022</v>
      </c>
      <c r="H1880" s="57">
        <v>0</v>
      </c>
      <c r="I1880" s="149" t="s">
        <v>66</v>
      </c>
      <c r="J1880" s="149" t="s">
        <v>469</v>
      </c>
      <c r="K1880" s="147" t="s">
        <v>720</v>
      </c>
    </row>
    <row r="1881" spans="2:11" ht="17.149999999999999" customHeight="1" x14ac:dyDescent="0.35">
      <c r="B1881" s="2">
        <v>2025</v>
      </c>
      <c r="C1881" s="147" t="s">
        <v>528</v>
      </c>
      <c r="D1881" s="147" t="s">
        <v>483</v>
      </c>
      <c r="F1881" s="147"/>
      <c r="G1881" s="148">
        <v>45291</v>
      </c>
      <c r="H1881" s="57">
        <v>0</v>
      </c>
      <c r="I1881" s="149" t="s">
        <v>471</v>
      </c>
      <c r="J1881" s="149" t="s">
        <v>458</v>
      </c>
      <c r="K1881" s="147" t="s">
        <v>31</v>
      </c>
    </row>
    <row r="1882" spans="2:11" ht="17.149999999999999" customHeight="1" x14ac:dyDescent="0.35">
      <c r="B1882" s="2">
        <v>2025</v>
      </c>
      <c r="C1882" s="147" t="s">
        <v>528</v>
      </c>
      <c r="D1882" s="147" t="s">
        <v>460</v>
      </c>
      <c r="F1882" s="147"/>
      <c r="G1882" s="148">
        <v>45930</v>
      </c>
      <c r="H1882" s="57">
        <v>0</v>
      </c>
      <c r="I1882" s="149" t="s">
        <v>66</v>
      </c>
      <c r="J1882" s="149" t="s">
        <v>480</v>
      </c>
      <c r="K1882" s="147" t="s">
        <v>493</v>
      </c>
    </row>
    <row r="1883" spans="2:11" ht="17.149999999999999" customHeight="1" x14ac:dyDescent="0.35">
      <c r="B1883" s="2">
        <v>2025</v>
      </c>
      <c r="C1883" s="147" t="s">
        <v>528</v>
      </c>
      <c r="D1883" s="147" t="s">
        <v>491</v>
      </c>
      <c r="F1883" s="147"/>
      <c r="G1883" s="148">
        <v>45657</v>
      </c>
      <c r="H1883" s="57">
        <v>0</v>
      </c>
      <c r="I1883" s="149" t="s">
        <v>66</v>
      </c>
      <c r="J1883" s="149" t="s">
        <v>458</v>
      </c>
      <c r="K1883" s="147" t="s">
        <v>31</v>
      </c>
    </row>
    <row r="1884" spans="2:11" ht="17.149999999999999" customHeight="1" x14ac:dyDescent="0.35">
      <c r="B1884" s="2">
        <v>2025</v>
      </c>
      <c r="C1884" s="147" t="s">
        <v>528</v>
      </c>
      <c r="D1884" s="147" t="s">
        <v>492</v>
      </c>
      <c r="F1884" s="147"/>
      <c r="G1884" s="148">
        <v>46022</v>
      </c>
      <c r="H1884" s="57">
        <v>0</v>
      </c>
      <c r="I1884" s="149" t="s">
        <v>66</v>
      </c>
      <c r="J1884" s="149" t="s">
        <v>480</v>
      </c>
      <c r="K1884" s="147" t="s">
        <v>31</v>
      </c>
    </row>
    <row r="1885" spans="2:11" ht="17.149999999999999" customHeight="1" x14ac:dyDescent="0.35">
      <c r="B1885" s="2">
        <v>2025</v>
      </c>
      <c r="C1885" s="147" t="s">
        <v>528</v>
      </c>
      <c r="D1885" s="147" t="s">
        <v>787</v>
      </c>
      <c r="F1885" s="147"/>
      <c r="G1885" s="148">
        <v>45930</v>
      </c>
      <c r="H1885" s="57">
        <v>0</v>
      </c>
      <c r="I1885" s="149" t="s">
        <v>66</v>
      </c>
      <c r="J1885" s="149" t="s">
        <v>480</v>
      </c>
      <c r="K1885" s="147" t="s">
        <v>788</v>
      </c>
    </row>
    <row r="1886" spans="2:11" ht="17.149999999999999" customHeight="1" x14ac:dyDescent="0.35">
      <c r="B1886" s="2">
        <v>2025</v>
      </c>
      <c r="C1886" s="147" t="s">
        <v>528</v>
      </c>
      <c r="D1886" s="147" t="s">
        <v>461</v>
      </c>
      <c r="F1886" s="147"/>
      <c r="G1886" s="148">
        <v>45657</v>
      </c>
      <c r="H1886" s="57">
        <v>1</v>
      </c>
      <c r="I1886" s="149" t="s">
        <v>66</v>
      </c>
      <c r="J1886" s="149" t="s">
        <v>469</v>
      </c>
      <c r="K1886" s="147" t="s">
        <v>722</v>
      </c>
    </row>
    <row r="1887" spans="2:11" ht="17.149999999999999" customHeight="1" x14ac:dyDescent="0.35">
      <c r="B1887" s="2">
        <v>2025</v>
      </c>
      <c r="C1887" s="147" t="s">
        <v>689</v>
      </c>
      <c r="D1887" s="147" t="s">
        <v>461</v>
      </c>
      <c r="F1887" s="147"/>
      <c r="G1887" s="148">
        <v>45931</v>
      </c>
      <c r="H1887" s="57">
        <v>1</v>
      </c>
      <c r="I1887" s="149" t="s">
        <v>307</v>
      </c>
      <c r="J1887" s="149" t="s">
        <v>458</v>
      </c>
      <c r="K1887" s="147" t="s">
        <v>722</v>
      </c>
    </row>
  </sheetData>
  <sheetProtection formatColumns="0" autoFilter="0"/>
  <pageMargins left="0.70866141732283472" right="0.70866141732283472" top="0.74803149606299213" bottom="0.74803149606299213" header="0.31496062992125984" footer="0.31496062992125984"/>
  <pageSetup paperSize="9" scale="35" fitToHeight="0" orientation="landscape" r:id="rId1"/>
  <headerFooter>
    <oddHeader>&amp;R&amp;D</oddHeader>
    <oddFooter>&amp;L&amp;F&amp;C&amp;A&amp;RPage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8B94-2E75-4354-A88B-BC5D8084C455}">
  <sheetPr>
    <tabColor theme="0" tint="-0.249977111117893"/>
    <pageSetUpPr fitToPage="1"/>
  </sheetPr>
  <dimension ref="A1:P34"/>
  <sheetViews>
    <sheetView showGridLines="0" workbookViewId="0">
      <pane ySplit="6" topLeftCell="A7" activePane="bottomLeft" state="frozen"/>
      <selection pane="bottomLeft" activeCell="E23" sqref="E23"/>
    </sheetView>
  </sheetViews>
  <sheetFormatPr defaultColWidth="8.81640625" defaultRowHeight="14.5" x14ac:dyDescent="0.35"/>
  <cols>
    <col min="1" max="1" width="18.54296875" customWidth="1"/>
    <col min="2" max="2" width="6.6328125" customWidth="1"/>
    <col min="3" max="3" width="3.54296875" customWidth="1"/>
    <col min="4" max="4" width="6.6328125" customWidth="1"/>
    <col min="5" max="5" width="54.453125" customWidth="1"/>
    <col min="6" max="6" width="5.1796875" hidden="1" customWidth="1"/>
    <col min="7" max="7" width="3.54296875" customWidth="1"/>
    <col min="8" max="8" width="5.1796875" customWidth="1"/>
    <col min="9" max="9" width="16.1796875" customWidth="1"/>
    <col min="10" max="10" width="3.54296875" customWidth="1"/>
    <col min="11" max="11" width="12.08984375" customWidth="1"/>
    <col min="12" max="12" width="3.54296875" customWidth="1"/>
    <col min="13" max="13" width="11.90625" customWidth="1"/>
    <col min="14" max="14" width="3.54296875" customWidth="1"/>
    <col min="15" max="15" width="4.54296875" customWidth="1"/>
    <col min="16" max="16" width="14.36328125" customWidth="1"/>
  </cols>
  <sheetData>
    <row r="1" spans="1:16" s="112" customFormat="1" x14ac:dyDescent="0.35">
      <c r="A1" s="108"/>
      <c r="B1" s="108"/>
      <c r="C1" s="110"/>
      <c r="D1" s="108"/>
      <c r="E1" s="108"/>
      <c r="F1" s="109"/>
      <c r="G1" s="110"/>
      <c r="H1" s="108"/>
      <c r="I1" s="110"/>
      <c r="J1" s="110"/>
      <c r="K1" s="108"/>
      <c r="L1" s="110"/>
      <c r="M1" s="111"/>
      <c r="N1" s="110"/>
      <c r="O1" s="111"/>
    </row>
    <row r="2" spans="1:16" s="112" customFormat="1" ht="18.5" x14ac:dyDescent="0.35">
      <c r="A2" s="113" t="s">
        <v>783</v>
      </c>
      <c r="C2" s="110"/>
      <c r="D2" s="108"/>
      <c r="E2" s="108"/>
      <c r="F2" s="114"/>
      <c r="G2" s="110"/>
      <c r="H2" s="108"/>
      <c r="I2" s="110"/>
      <c r="J2" s="110"/>
      <c r="K2" s="113"/>
      <c r="L2" s="110"/>
      <c r="M2" s="111"/>
      <c r="N2" s="110"/>
      <c r="O2" s="111"/>
    </row>
    <row r="3" spans="1:16" s="112" customFormat="1" x14ac:dyDescent="0.35">
      <c r="A3" s="116"/>
      <c r="C3" s="110"/>
      <c r="D3" s="108"/>
      <c r="E3" s="108"/>
      <c r="F3" s="109"/>
      <c r="G3" s="110"/>
      <c r="H3" s="108"/>
      <c r="I3" s="110"/>
      <c r="J3" s="110"/>
      <c r="K3" s="108"/>
      <c r="L3" s="110"/>
      <c r="M3" s="111"/>
      <c r="N3" s="110"/>
      <c r="O3" s="111"/>
    </row>
    <row r="4" spans="1:16" s="112" customFormat="1" x14ac:dyDescent="0.35">
      <c r="A4" s="108"/>
      <c r="B4" s="116"/>
      <c r="C4" s="110"/>
      <c r="E4" s="117" t="s">
        <v>723</v>
      </c>
      <c r="F4" s="118"/>
      <c r="G4" s="110"/>
      <c r="I4" s="110"/>
      <c r="J4" s="110"/>
      <c r="K4" s="108"/>
      <c r="L4" s="110"/>
      <c r="M4" s="111"/>
      <c r="N4" s="110"/>
      <c r="O4" s="111"/>
    </row>
    <row r="5" spans="1:16" ht="22" customHeight="1" x14ac:dyDescent="0.35">
      <c r="D5" s="119"/>
    </row>
    <row r="6" spans="1:16" ht="22" customHeight="1" x14ac:dyDescent="0.6">
      <c r="A6" s="127" t="s">
        <v>744</v>
      </c>
      <c r="B6" s="128"/>
      <c r="C6" s="126"/>
      <c r="D6" s="127" t="s">
        <v>745</v>
      </c>
      <c r="E6" s="128"/>
      <c r="F6" s="127"/>
      <c r="G6" s="126" t="s">
        <v>725</v>
      </c>
      <c r="H6" s="127" t="s">
        <v>4</v>
      </c>
      <c r="I6" s="128"/>
      <c r="J6" s="126" t="s">
        <v>725</v>
      </c>
      <c r="K6" s="127" t="s">
        <v>746</v>
      </c>
      <c r="L6" s="126" t="s">
        <v>725</v>
      </c>
      <c r="M6" s="127" t="s">
        <v>747</v>
      </c>
      <c r="N6" s="126" t="s">
        <v>725</v>
      </c>
      <c r="O6" s="127" t="s">
        <v>748</v>
      </c>
      <c r="P6" s="128"/>
    </row>
    <row r="7" spans="1:16" ht="16.5" customHeight="1" x14ac:dyDescent="0.35">
      <c r="A7" s="130" t="s">
        <v>750</v>
      </c>
      <c r="B7" s="131" t="str">
        <f t="shared" ref="B7:B20" si="0">LEFT(F7,1)</f>
        <v>K</v>
      </c>
      <c r="C7" s="129"/>
      <c r="D7" s="130" t="str">
        <f t="shared" ref="D7:D20" si="1">RIGHT(F7,2)</f>
        <v>PI</v>
      </c>
      <c r="E7" s="131" t="s">
        <v>751</v>
      </c>
      <c r="F7" s="129" t="s">
        <v>749</v>
      </c>
      <c r="G7" s="129"/>
      <c r="H7" s="130" t="s">
        <v>76</v>
      </c>
      <c r="I7" s="136" t="s">
        <v>782</v>
      </c>
      <c r="J7" s="129"/>
      <c r="K7" s="137">
        <v>1</v>
      </c>
      <c r="L7" s="138"/>
      <c r="M7" s="137">
        <v>1</v>
      </c>
      <c r="N7" s="129"/>
      <c r="O7" s="130" t="s">
        <v>578</v>
      </c>
      <c r="P7" s="131" t="s">
        <v>752</v>
      </c>
    </row>
    <row r="8" spans="1:16" ht="16.5" customHeight="1" x14ac:dyDescent="0.35">
      <c r="A8" s="132" t="s">
        <v>750</v>
      </c>
      <c r="B8" s="133" t="s">
        <v>76</v>
      </c>
      <c r="C8" s="129"/>
      <c r="D8" s="132" t="s">
        <v>77</v>
      </c>
      <c r="E8" s="133" t="s">
        <v>753</v>
      </c>
      <c r="F8" s="129" t="s">
        <v>754</v>
      </c>
      <c r="G8" s="129"/>
      <c r="H8" s="132" t="s">
        <v>344</v>
      </c>
      <c r="I8" s="133" t="s">
        <v>349</v>
      </c>
      <c r="J8" s="129"/>
      <c r="K8" s="139">
        <v>2</v>
      </c>
      <c r="L8" s="138"/>
      <c r="M8" s="139">
        <v>2</v>
      </c>
      <c r="N8" s="129"/>
      <c r="O8" s="132" t="s">
        <v>96</v>
      </c>
      <c r="P8" s="133" t="s">
        <v>755</v>
      </c>
    </row>
    <row r="9" spans="1:16" ht="16.5" customHeight="1" x14ac:dyDescent="0.35">
      <c r="A9" s="132" t="s">
        <v>750</v>
      </c>
      <c r="B9" s="133" t="s">
        <v>76</v>
      </c>
      <c r="C9" s="129"/>
      <c r="D9" s="132" t="s">
        <v>190</v>
      </c>
      <c r="E9" s="133" t="s">
        <v>757</v>
      </c>
      <c r="F9" s="129" t="s">
        <v>756</v>
      </c>
      <c r="G9" s="129"/>
      <c r="H9" s="132" t="s">
        <v>57</v>
      </c>
      <c r="I9" s="133" t="s">
        <v>728</v>
      </c>
      <c r="J9" s="129"/>
      <c r="K9" s="139">
        <v>3</v>
      </c>
      <c r="L9" s="138"/>
      <c r="M9" s="139">
        <v>3</v>
      </c>
      <c r="N9" s="129"/>
      <c r="O9" s="132"/>
      <c r="P9" s="133"/>
    </row>
    <row r="10" spans="1:16" ht="16.5" customHeight="1" x14ac:dyDescent="0.35">
      <c r="A10" s="132" t="s">
        <v>758</v>
      </c>
      <c r="B10" s="133" t="str">
        <f t="shared" si="0"/>
        <v>O</v>
      </c>
      <c r="C10" s="129"/>
      <c r="D10" s="132" t="str">
        <f t="shared" si="1"/>
        <v>PW</v>
      </c>
      <c r="E10" s="133" t="s">
        <v>759</v>
      </c>
      <c r="F10" s="129" t="s">
        <v>760</v>
      </c>
      <c r="G10" s="129"/>
      <c r="H10" s="132" t="s">
        <v>34</v>
      </c>
      <c r="I10" s="133" t="s">
        <v>45</v>
      </c>
      <c r="J10" s="129"/>
      <c r="K10" s="139">
        <v>4</v>
      </c>
      <c r="L10" s="138"/>
      <c r="M10" s="139">
        <v>4</v>
      </c>
      <c r="N10" s="129"/>
      <c r="O10" s="132"/>
      <c r="P10" s="133"/>
    </row>
    <row r="11" spans="1:16" ht="16.5" customHeight="1" x14ac:dyDescent="0.35">
      <c r="A11" s="132" t="s">
        <v>758</v>
      </c>
      <c r="B11" s="133" t="str">
        <f t="shared" si="0"/>
        <v>O</v>
      </c>
      <c r="C11" s="129"/>
      <c r="D11" s="132" t="str">
        <f t="shared" si="1"/>
        <v>AC</v>
      </c>
      <c r="E11" s="133" t="s">
        <v>761</v>
      </c>
      <c r="F11" s="129" t="s">
        <v>762</v>
      </c>
      <c r="G11" s="129"/>
      <c r="H11" s="132"/>
      <c r="I11" s="133"/>
      <c r="J11" s="129"/>
      <c r="K11" s="139">
        <v>5</v>
      </c>
      <c r="L11" s="138"/>
      <c r="M11" s="139">
        <v>5</v>
      </c>
      <c r="N11" s="129"/>
      <c r="O11" s="132"/>
      <c r="P11" s="133"/>
    </row>
    <row r="12" spans="1:16" ht="16.5" customHeight="1" x14ac:dyDescent="0.35">
      <c r="A12" s="132" t="s">
        <v>758</v>
      </c>
      <c r="B12" s="133" t="str">
        <f t="shared" si="0"/>
        <v>O</v>
      </c>
      <c r="C12" s="129"/>
      <c r="D12" s="132" t="str">
        <f t="shared" si="1"/>
        <v>FI</v>
      </c>
      <c r="E12" s="133" t="s">
        <v>763</v>
      </c>
      <c r="F12" s="129" t="s">
        <v>764</v>
      </c>
      <c r="G12" s="129"/>
      <c r="H12" s="132"/>
      <c r="I12" s="133"/>
      <c r="J12" s="129"/>
      <c r="K12" s="139">
        <v>6</v>
      </c>
      <c r="L12" s="138"/>
      <c r="M12" s="139">
        <v>6</v>
      </c>
      <c r="N12" s="129"/>
      <c r="O12" s="132"/>
      <c r="P12" s="133"/>
    </row>
    <row r="13" spans="1:16" ht="16.5" customHeight="1" x14ac:dyDescent="0.35">
      <c r="A13" s="132" t="s">
        <v>758</v>
      </c>
      <c r="B13" s="133" t="str">
        <f t="shared" si="0"/>
        <v>O</v>
      </c>
      <c r="C13" s="129"/>
      <c r="D13" s="132" t="str">
        <f t="shared" si="1"/>
        <v>DE</v>
      </c>
      <c r="E13" s="133" t="s">
        <v>765</v>
      </c>
      <c r="F13" s="129" t="s">
        <v>766</v>
      </c>
      <c r="G13" s="129"/>
      <c r="H13" s="132"/>
      <c r="I13" s="133"/>
      <c r="J13" s="129"/>
      <c r="K13" s="139">
        <v>7</v>
      </c>
      <c r="L13" s="138"/>
      <c r="M13" s="139"/>
      <c r="N13" s="129"/>
      <c r="O13" s="132"/>
      <c r="P13" s="133"/>
    </row>
    <row r="14" spans="1:16" ht="16.5" customHeight="1" x14ac:dyDescent="0.35">
      <c r="A14" s="132" t="s">
        <v>758</v>
      </c>
      <c r="B14" s="133" t="str">
        <f t="shared" si="0"/>
        <v>O</v>
      </c>
      <c r="C14" s="129"/>
      <c r="D14" s="132" t="str">
        <f t="shared" si="1"/>
        <v>CA</v>
      </c>
      <c r="E14" s="133" t="s">
        <v>767</v>
      </c>
      <c r="F14" s="129" t="s">
        <v>768</v>
      </c>
      <c r="G14" s="129"/>
      <c r="H14" s="132"/>
      <c r="I14" s="133"/>
      <c r="J14" s="129"/>
      <c r="K14" s="139">
        <v>8</v>
      </c>
      <c r="L14" s="138"/>
      <c r="M14" s="139"/>
      <c r="N14" s="129"/>
      <c r="O14" s="132"/>
      <c r="P14" s="133"/>
    </row>
    <row r="15" spans="1:16" ht="16.5" customHeight="1" x14ac:dyDescent="0.35">
      <c r="A15" s="132" t="s">
        <v>758</v>
      </c>
      <c r="B15" s="133" t="str">
        <f t="shared" si="0"/>
        <v>O</v>
      </c>
      <c r="C15" s="129"/>
      <c r="D15" s="132" t="str">
        <f t="shared" si="1"/>
        <v>CO</v>
      </c>
      <c r="E15" s="133" t="s">
        <v>769</v>
      </c>
      <c r="F15" s="129" t="s">
        <v>770</v>
      </c>
      <c r="G15" s="129"/>
      <c r="H15" s="132"/>
      <c r="I15" s="133"/>
      <c r="J15" s="129"/>
      <c r="K15" s="139">
        <v>9</v>
      </c>
      <c r="L15" s="138"/>
      <c r="M15" s="139"/>
      <c r="N15" s="129"/>
      <c r="O15" s="132"/>
      <c r="P15" s="133"/>
    </row>
    <row r="16" spans="1:16" ht="16.5" customHeight="1" x14ac:dyDescent="0.35">
      <c r="A16" s="132" t="s">
        <v>771</v>
      </c>
      <c r="B16" s="133" t="str">
        <f t="shared" si="0"/>
        <v>A</v>
      </c>
      <c r="C16" s="129"/>
      <c r="D16" s="132" t="str">
        <f t="shared" si="1"/>
        <v>RI</v>
      </c>
      <c r="E16" s="133" t="s">
        <v>772</v>
      </c>
      <c r="F16" s="129" t="s">
        <v>773</v>
      </c>
      <c r="G16" s="129"/>
      <c r="H16" s="132"/>
      <c r="I16" s="133"/>
      <c r="J16" s="129"/>
      <c r="K16" s="139">
        <v>10</v>
      </c>
      <c r="L16" s="138"/>
      <c r="M16" s="139"/>
      <c r="N16" s="129"/>
      <c r="O16" s="132"/>
      <c r="P16" s="133"/>
    </row>
    <row r="17" spans="1:16" ht="16.5" customHeight="1" x14ac:dyDescent="0.35">
      <c r="A17" s="132" t="s">
        <v>771</v>
      </c>
      <c r="B17" s="133" t="str">
        <f t="shared" si="0"/>
        <v>A</v>
      </c>
      <c r="C17" s="129"/>
      <c r="D17" s="132" t="str">
        <f t="shared" si="1"/>
        <v>QI</v>
      </c>
      <c r="E17" s="133" t="s">
        <v>774</v>
      </c>
      <c r="F17" s="129" t="s">
        <v>775</v>
      </c>
      <c r="G17" s="129"/>
      <c r="H17" s="132"/>
      <c r="I17" s="133"/>
      <c r="J17" s="129"/>
      <c r="K17" s="139">
        <v>11</v>
      </c>
      <c r="L17" s="138"/>
      <c r="M17" s="139"/>
      <c r="N17" s="129"/>
      <c r="O17" s="132"/>
      <c r="P17" s="133"/>
    </row>
    <row r="18" spans="1:16" ht="16.5" customHeight="1" x14ac:dyDescent="0.35">
      <c r="A18" s="132" t="s">
        <v>771</v>
      </c>
      <c r="B18" s="133" t="str">
        <f t="shared" si="0"/>
        <v>A</v>
      </c>
      <c r="C18" s="129"/>
      <c r="D18" s="132" t="str">
        <f t="shared" si="1"/>
        <v>TA</v>
      </c>
      <c r="E18" s="133" t="s">
        <v>776</v>
      </c>
      <c r="F18" s="129" t="s">
        <v>777</v>
      </c>
      <c r="G18" s="129"/>
      <c r="H18" s="132"/>
      <c r="I18" s="133"/>
      <c r="J18" s="129"/>
      <c r="K18" s="139">
        <v>12</v>
      </c>
      <c r="L18" s="138"/>
      <c r="M18" s="139"/>
      <c r="N18" s="129"/>
      <c r="O18" s="132"/>
      <c r="P18" s="133"/>
    </row>
    <row r="19" spans="1:16" ht="16.5" customHeight="1" x14ac:dyDescent="0.35">
      <c r="A19" s="132" t="s">
        <v>771</v>
      </c>
      <c r="B19" s="133" t="str">
        <f t="shared" si="0"/>
        <v>A</v>
      </c>
      <c r="C19" s="129"/>
      <c r="D19" s="132" t="str">
        <f t="shared" si="1"/>
        <v>AI</v>
      </c>
      <c r="E19" s="133" t="s">
        <v>778</v>
      </c>
      <c r="F19" s="129" t="s">
        <v>779</v>
      </c>
      <c r="G19" s="129"/>
      <c r="H19" s="132"/>
      <c r="I19" s="133"/>
      <c r="J19" s="129"/>
      <c r="K19" s="139">
        <v>13</v>
      </c>
      <c r="L19" s="138"/>
      <c r="M19" s="139"/>
      <c r="N19" s="129"/>
      <c r="O19" s="132"/>
      <c r="P19" s="133"/>
    </row>
    <row r="20" spans="1:16" ht="16.5" customHeight="1" x14ac:dyDescent="0.35">
      <c r="A20" s="134" t="s">
        <v>771</v>
      </c>
      <c r="B20" s="135" t="str">
        <f t="shared" si="0"/>
        <v>A</v>
      </c>
      <c r="C20" s="129"/>
      <c r="D20" s="134" t="str">
        <f t="shared" si="1"/>
        <v>CI</v>
      </c>
      <c r="E20" s="135" t="s">
        <v>780</v>
      </c>
      <c r="F20" s="129" t="s">
        <v>781</v>
      </c>
      <c r="G20" s="129"/>
      <c r="H20" s="134"/>
      <c r="I20" s="135"/>
      <c r="J20" s="129"/>
      <c r="K20" s="140">
        <v>14</v>
      </c>
      <c r="L20" s="138"/>
      <c r="M20" s="140"/>
      <c r="N20" s="129"/>
      <c r="O20" s="134"/>
      <c r="P20" s="135"/>
    </row>
    <row r="21" spans="1:16" ht="27.5" customHeight="1" x14ac:dyDescent="0.35">
      <c r="A21" s="129"/>
      <c r="B21" s="129"/>
      <c r="C21" s="129"/>
      <c r="D21" s="129"/>
      <c r="E21" s="129"/>
      <c r="F21" s="129"/>
      <c r="G21" s="129"/>
      <c r="H21" s="129"/>
      <c r="I21" s="129"/>
      <c r="J21" s="129"/>
      <c r="K21" s="129"/>
      <c r="L21" s="129"/>
      <c r="M21" s="129"/>
      <c r="N21" s="129"/>
      <c r="O21" s="129"/>
      <c r="P21" s="129"/>
    </row>
    <row r="22" spans="1:16" ht="27.5" customHeight="1" x14ac:dyDescent="0.35">
      <c r="A22" s="129"/>
      <c r="B22" s="129"/>
      <c r="C22" s="129"/>
      <c r="D22" s="129"/>
      <c r="E22" s="129"/>
      <c r="F22" s="129"/>
      <c r="G22" s="129"/>
      <c r="H22" s="129"/>
      <c r="I22" s="129"/>
      <c r="J22" s="129"/>
      <c r="K22" s="129"/>
      <c r="L22" s="129"/>
      <c r="M22" s="129"/>
      <c r="N22" s="129"/>
      <c r="O22" s="129"/>
      <c r="P22" s="129"/>
    </row>
    <row r="23" spans="1:16" ht="27.5" customHeight="1" x14ac:dyDescent="0.35">
      <c r="A23" s="129"/>
      <c r="B23" s="129"/>
      <c r="C23" s="129"/>
      <c r="D23" s="129"/>
      <c r="E23" s="129"/>
      <c r="F23" s="129"/>
      <c r="G23" s="129"/>
      <c r="H23" s="129"/>
      <c r="I23" s="129"/>
      <c r="J23" s="129"/>
      <c r="K23" s="129"/>
      <c r="L23" s="129"/>
      <c r="M23" s="129"/>
      <c r="N23" s="129"/>
      <c r="O23" s="129"/>
      <c r="P23" s="129"/>
    </row>
    <row r="24" spans="1:16" ht="27.5" customHeight="1" x14ac:dyDescent="0.35">
      <c r="A24" s="129"/>
      <c r="B24" s="129"/>
      <c r="C24" s="129"/>
      <c r="D24" s="129"/>
      <c r="E24" s="129"/>
      <c r="F24" s="129"/>
      <c r="G24" s="129"/>
      <c r="H24" s="129"/>
      <c r="I24" s="129"/>
      <c r="J24" s="129"/>
      <c r="K24" s="129"/>
      <c r="L24" s="129"/>
      <c r="M24" s="129"/>
      <c r="N24" s="129"/>
      <c r="O24" s="129"/>
      <c r="P24" s="129"/>
    </row>
    <row r="25" spans="1:16" ht="27.5" customHeight="1" x14ac:dyDescent="0.35">
      <c r="A25" s="129"/>
      <c r="B25" s="129"/>
      <c r="C25" s="129"/>
      <c r="D25" s="129"/>
      <c r="E25" s="129"/>
      <c r="F25" s="129"/>
      <c r="G25" s="129"/>
      <c r="H25" s="129"/>
      <c r="I25" s="129"/>
      <c r="J25" s="129"/>
      <c r="K25" s="129"/>
      <c r="L25" s="129"/>
      <c r="M25" s="129"/>
      <c r="N25" s="129"/>
      <c r="O25" s="129"/>
      <c r="P25" s="129"/>
    </row>
    <row r="26" spans="1:16" ht="27.5" customHeight="1" x14ac:dyDescent="0.35">
      <c r="A26" s="129"/>
      <c r="B26" s="129"/>
      <c r="C26" s="129"/>
      <c r="D26" s="129"/>
      <c r="E26" s="129"/>
      <c r="F26" s="129"/>
      <c r="G26" s="129"/>
      <c r="H26" s="129"/>
      <c r="I26" s="129"/>
      <c r="J26" s="129"/>
      <c r="K26" s="129"/>
      <c r="L26" s="129"/>
      <c r="M26" s="129"/>
      <c r="N26" s="129"/>
      <c r="O26" s="129"/>
      <c r="P26" s="129"/>
    </row>
    <row r="27" spans="1:16" ht="27.5" customHeight="1" x14ac:dyDescent="0.35">
      <c r="A27" s="129"/>
      <c r="B27" s="129"/>
      <c r="C27" s="129"/>
      <c r="D27" s="129"/>
      <c r="E27" s="129"/>
      <c r="F27" s="129"/>
      <c r="G27" s="129"/>
      <c r="H27" s="129"/>
      <c r="I27" s="129"/>
      <c r="J27" s="129"/>
      <c r="K27" s="129"/>
      <c r="L27" s="129"/>
      <c r="M27" s="129"/>
      <c r="N27" s="129"/>
      <c r="O27" s="129"/>
      <c r="P27" s="129"/>
    </row>
    <row r="34" spans="2:14" ht="22" customHeight="1" x14ac:dyDescent="0.35">
      <c r="B34" s="120"/>
      <c r="C34" s="124"/>
      <c r="D34" s="121"/>
      <c r="E34" s="122"/>
      <c r="F34" s="123"/>
      <c r="G34" s="124" t="s">
        <v>725</v>
      </c>
      <c r="H34" s="122"/>
      <c r="I34" s="125" t="s">
        <v>725</v>
      </c>
      <c r="J34" s="124"/>
      <c r="K34" s="123"/>
      <c r="L34" s="124"/>
      <c r="M34" s="122"/>
      <c r="N34" s="124"/>
    </row>
  </sheetData>
  <pageMargins left="0.70866141732283472" right="0.70866141732283472" top="0.74803149606299213" bottom="0.74803149606299213" header="0.31496062992125984" footer="0.31496062992125984"/>
  <pageSetup paperSize="9" scale="46" orientation="portrait" r:id="rId1"/>
  <headerFooter>
    <oddHeader>&amp;R&amp;D</oddHeader>
    <oddFooter>&amp;L&amp;F&amp;C&amp;A&amp;RPage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55891-0434-4BCA-AADE-DE4E8DB48EEA}">
  <dimension ref="A1:C4"/>
  <sheetViews>
    <sheetView workbookViewId="0">
      <selection activeCell="C2" sqref="C2"/>
    </sheetView>
  </sheetViews>
  <sheetFormatPr defaultRowHeight="14.5" x14ac:dyDescent="0.35"/>
  <cols>
    <col min="1" max="1" width="34.453125" bestFit="1" customWidth="1"/>
    <col min="3" max="3" width="36.54296875" bestFit="1" customWidth="1"/>
  </cols>
  <sheetData>
    <row r="1" spans="1:3" x14ac:dyDescent="0.35">
      <c r="A1" t="s">
        <v>568</v>
      </c>
    </row>
    <row r="2" spans="1:3" x14ac:dyDescent="0.35">
      <c r="A2" t="s">
        <v>569</v>
      </c>
      <c r="B2" t="s">
        <v>569</v>
      </c>
      <c r="C2" t="s">
        <v>570</v>
      </c>
    </row>
    <row r="3" spans="1:3" x14ac:dyDescent="0.35">
      <c r="A3" t="s">
        <v>571</v>
      </c>
      <c r="B3" t="s">
        <v>571</v>
      </c>
      <c r="C3" t="s">
        <v>572</v>
      </c>
    </row>
    <row r="4" spans="1:3" ht="29" x14ac:dyDescent="0.35">
      <c r="A4" t="s">
        <v>573</v>
      </c>
      <c r="B4" t="s">
        <v>574</v>
      </c>
      <c r="C4" s="54" t="s">
        <v>575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28A01-B49C-4040-9701-3784264081D8}">
  <sheetPr>
    <tabColor theme="0" tint="-0.249977111117893"/>
    <pageSetUpPr fitToPage="1"/>
  </sheetPr>
  <dimension ref="A1:Q136"/>
  <sheetViews>
    <sheetView showGridLines="0" zoomScale="87" zoomScaleNormal="130" workbookViewId="0">
      <pane xSplit="15" ySplit="6" topLeftCell="P77" activePane="bottomRight" state="frozen"/>
      <selection pane="topRight" activeCell="P1" sqref="P1"/>
      <selection pane="bottomLeft" activeCell="A7" sqref="A7"/>
      <selection pane="bottomRight" activeCell="B93" sqref="B93"/>
    </sheetView>
  </sheetViews>
  <sheetFormatPr defaultColWidth="15.1796875" defaultRowHeight="17.149999999999999" customHeight="1" outlineLevelCol="1" x14ac:dyDescent="0.35"/>
  <cols>
    <col min="1" max="1" width="3.7265625" style="1" customWidth="1"/>
    <col min="2" max="2" width="8.1796875" style="2" customWidth="1"/>
    <col min="3" max="3" width="3.81640625" style="2" hidden="1" customWidth="1" outlineLevel="1"/>
    <col min="4" max="4" width="6.453125" style="2" hidden="1" customWidth="1" outlineLevel="1"/>
    <col min="5" max="5" width="3.54296875" style="2" hidden="1" customWidth="1" outlineLevel="1"/>
    <col min="6" max="6" width="4.1796875" style="2" hidden="1" customWidth="1" outlineLevel="1"/>
    <col min="7" max="7" width="4.54296875" style="2" hidden="1" customWidth="1" outlineLevel="1"/>
    <col min="8" max="8" width="4" style="2" hidden="1" customWidth="1" outlineLevel="1"/>
    <col min="9" max="9" width="12.1796875" style="2" customWidth="1" collapsed="1"/>
    <col min="10" max="10" width="36.1796875" style="2" customWidth="1"/>
    <col min="11" max="11" width="22" style="3" customWidth="1" outlineLevel="1"/>
    <col min="12" max="12" width="13.54296875" style="3" customWidth="1" outlineLevel="1"/>
    <col min="13" max="13" width="27.1796875" style="2" customWidth="1" outlineLevel="1"/>
    <col min="14" max="14" width="14.1796875" style="2" customWidth="1" outlineLevel="1"/>
    <col min="15" max="15" width="15.1796875" style="2" customWidth="1" outlineLevel="1"/>
    <col min="16" max="16" width="133.54296875" style="2" customWidth="1"/>
    <col min="17" max="17" width="16.453125" style="4" customWidth="1"/>
    <col min="18" max="16384" width="15.1796875" style="2"/>
  </cols>
  <sheetData>
    <row r="1" spans="1:17" s="34" customFormat="1" ht="14.5" x14ac:dyDescent="0.35">
      <c r="A1" s="32"/>
      <c r="B1" s="32"/>
      <c r="C1" s="32"/>
      <c r="D1" s="32"/>
      <c r="E1" s="33"/>
      <c r="F1" s="33"/>
      <c r="G1" s="33"/>
      <c r="H1" s="32"/>
      <c r="I1" s="32"/>
      <c r="J1" s="32"/>
      <c r="K1" s="32"/>
      <c r="L1" s="32"/>
      <c r="M1" s="32"/>
      <c r="N1" s="32"/>
      <c r="P1" s="41"/>
    </row>
    <row r="2" spans="1:17" s="34" customFormat="1" ht="18.5" x14ac:dyDescent="0.35">
      <c r="A2" s="32"/>
      <c r="B2" s="36" t="s">
        <v>0</v>
      </c>
      <c r="C2" s="32"/>
      <c r="D2" s="32"/>
      <c r="E2" s="37"/>
      <c r="F2" s="33"/>
      <c r="G2" s="33"/>
      <c r="H2" s="32"/>
      <c r="I2" s="32"/>
      <c r="J2" s="32"/>
      <c r="K2" s="32"/>
      <c r="L2" s="32"/>
      <c r="M2" s="32"/>
      <c r="N2" s="32"/>
      <c r="P2" s="41"/>
    </row>
    <row r="3" spans="1:17" s="34" customFormat="1" ht="18.5" x14ac:dyDescent="0.35">
      <c r="A3" s="32"/>
      <c r="B3" s="36"/>
      <c r="C3" s="32"/>
      <c r="D3" s="32"/>
      <c r="E3" s="33"/>
      <c r="F3" s="33"/>
      <c r="G3" s="33"/>
      <c r="H3" s="32"/>
      <c r="I3" s="32"/>
      <c r="J3" s="32"/>
      <c r="K3" s="32"/>
      <c r="L3" s="32"/>
      <c r="M3" s="32"/>
      <c r="N3" s="32"/>
      <c r="P3" s="41"/>
    </row>
    <row r="4" spans="1:17" s="34" customFormat="1" ht="14.5" x14ac:dyDescent="0.35">
      <c r="A4" s="32"/>
      <c r="B4" s="32" t="s">
        <v>576</v>
      </c>
      <c r="C4" s="32"/>
      <c r="D4" s="32"/>
      <c r="E4" s="33"/>
      <c r="F4" s="33"/>
      <c r="G4" s="33"/>
      <c r="H4" s="32"/>
      <c r="I4" s="38"/>
      <c r="J4" s="32"/>
      <c r="K4" s="32"/>
      <c r="L4" s="32"/>
      <c r="M4" s="32"/>
      <c r="N4" s="32"/>
      <c r="P4" s="41"/>
    </row>
    <row r="6" spans="1:17" s="6" customFormat="1" ht="17.149999999999999" customHeight="1" x14ac:dyDescent="0.35">
      <c r="A6" s="1"/>
      <c r="B6" s="39" t="s">
        <v>1</v>
      </c>
      <c r="C6" s="39" t="s">
        <v>2</v>
      </c>
      <c r="D6" s="39" t="s">
        <v>3</v>
      </c>
      <c r="E6" s="39" t="s">
        <v>4</v>
      </c>
      <c r="F6" s="39" t="s">
        <v>5</v>
      </c>
      <c r="G6" s="39" t="s">
        <v>6</v>
      </c>
      <c r="H6" s="39" t="s">
        <v>7</v>
      </c>
      <c r="I6" s="39" t="s">
        <v>8</v>
      </c>
      <c r="J6" s="40" t="s">
        <v>9</v>
      </c>
      <c r="K6" s="40" t="s">
        <v>10</v>
      </c>
      <c r="L6" s="40" t="s">
        <v>11</v>
      </c>
      <c r="M6" s="40" t="s">
        <v>12</v>
      </c>
      <c r="N6" s="40" t="s">
        <v>13</v>
      </c>
      <c r="O6" s="40" t="s">
        <v>14</v>
      </c>
      <c r="P6" s="40" t="s">
        <v>15</v>
      </c>
      <c r="Q6" s="5"/>
    </row>
    <row r="7" spans="1:17" s="3" customFormat="1" ht="14.5" x14ac:dyDescent="0.35">
      <c r="B7" s="7">
        <v>1</v>
      </c>
      <c r="C7" s="7" t="s">
        <v>32</v>
      </c>
      <c r="D7" s="7" t="s">
        <v>33</v>
      </c>
      <c r="E7" s="7" t="s">
        <v>34</v>
      </c>
      <c r="F7" s="7">
        <v>1</v>
      </c>
      <c r="G7" s="7"/>
      <c r="H7" s="7"/>
      <c r="I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KPI.L.1</v>
      </c>
      <c r="J7" s="8" t="s">
        <v>35</v>
      </c>
      <c r="K7" s="8"/>
      <c r="L7" s="8" t="str" cm="1">
        <f t="array" ref="L7">IFERROR(_xlfn.IFS(tbl_indicator_library3[[#This Row],[Level]]="L","Local",tbl_indicator_library3[[#This Row],[Level]]="N","National",tbl_indicator_library3[[#This Row],[Level]]="G","Global",tbl_indicator_library3[[#This Row],[Level]]="S","Global Landscape"),"")</f>
        <v>Local</v>
      </c>
      <c r="M7" s="8" t="str" cm="1">
        <f t="array" ref="M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7" s="9">
        <v>150</v>
      </c>
      <c r="O7" s="10" t="s">
        <v>36</v>
      </c>
      <c r="P7" s="8" t="s">
        <v>37</v>
      </c>
      <c r="Q7" s="13"/>
    </row>
    <row r="8" spans="1:17" s="3" customFormat="1" ht="14.5" x14ac:dyDescent="0.35">
      <c r="A8" s="1"/>
      <c r="B8" s="7">
        <v>2</v>
      </c>
      <c r="C8" s="7" t="s">
        <v>32</v>
      </c>
      <c r="D8" s="7" t="s">
        <v>33</v>
      </c>
      <c r="E8" s="7" t="s">
        <v>34</v>
      </c>
      <c r="F8" s="7">
        <v>2</v>
      </c>
      <c r="G8" s="7"/>
      <c r="H8" s="7"/>
      <c r="I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KPI.L.2</v>
      </c>
      <c r="J8" s="8" t="s">
        <v>577</v>
      </c>
      <c r="K8" s="8"/>
      <c r="L8" s="8" t="str" cm="1">
        <f t="array" ref="L8">IFERROR(_xlfn.IFS(tbl_indicator_library3[[#This Row],[Level]]="L","Local",tbl_indicator_library3[[#This Row],[Level]]="N","National",tbl_indicator_library3[[#This Row],[Level]]="G","Global",tbl_indicator_library3[[#This Row],[Level]]="S","Global Landscape"),"")</f>
        <v>Local</v>
      </c>
      <c r="M8" s="8" t="str" cm="1">
        <f t="array" ref="M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8" s="14">
        <v>20000000</v>
      </c>
      <c r="O8" s="15" t="s">
        <v>48</v>
      </c>
      <c r="P8" s="8" t="s">
        <v>49</v>
      </c>
      <c r="Q8" s="13"/>
    </row>
    <row r="9" spans="1:17" s="3" customFormat="1" ht="14.5" x14ac:dyDescent="0.35">
      <c r="A9" s="1"/>
      <c r="B9" s="17">
        <v>3</v>
      </c>
      <c r="C9" s="17" t="s">
        <v>32</v>
      </c>
      <c r="D9" s="17" t="s">
        <v>33</v>
      </c>
      <c r="E9" s="17" t="s">
        <v>57</v>
      </c>
      <c r="F9" s="17">
        <v>3</v>
      </c>
      <c r="G9" s="17"/>
      <c r="H9" s="17"/>
      <c r="I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KPI.N.3</v>
      </c>
      <c r="J9" s="18" t="s">
        <v>58</v>
      </c>
      <c r="K9" s="18"/>
      <c r="L9" s="8" t="str" cm="1">
        <f t="array" ref="L9">IFERROR(_xlfn.IFS(tbl_indicator_library3[[#This Row],[Level]]="L","Local",tbl_indicator_library3[[#This Row],[Level]]="N","National",tbl_indicator_library3[[#This Row],[Level]]="G","Global",tbl_indicator_library3[[#This Row],[Level]]="S","Global Landscape"),"")</f>
        <v>National</v>
      </c>
      <c r="M9" s="8" t="str" cm="1">
        <f t="array" ref="M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9" s="14">
        <v>200000000</v>
      </c>
      <c r="O9" s="15" t="s">
        <v>48</v>
      </c>
      <c r="P9" s="18" t="s">
        <v>59</v>
      </c>
      <c r="Q9" s="13"/>
    </row>
    <row r="10" spans="1:17" s="3" customFormat="1" ht="29" x14ac:dyDescent="0.35">
      <c r="A10" s="1"/>
      <c r="B10" s="17">
        <v>4</v>
      </c>
      <c r="C10" s="7" t="s">
        <v>32</v>
      </c>
      <c r="D10" s="7" t="s">
        <v>33</v>
      </c>
      <c r="E10" s="7" t="s">
        <v>57</v>
      </c>
      <c r="F10" s="7">
        <v>4</v>
      </c>
      <c r="G10" s="7"/>
      <c r="H10" s="17"/>
      <c r="I1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KPI.N.4</v>
      </c>
      <c r="J10" s="8" t="s">
        <v>65</v>
      </c>
      <c r="K10" s="8"/>
      <c r="L10" s="8" t="str" cm="1">
        <f t="array" ref="L10">IFERROR(_xlfn.IFS(tbl_indicator_library3[[#This Row],[Level]]="L","Local",tbl_indicator_library3[[#This Row],[Level]]="N","National",tbl_indicator_library3[[#This Row],[Level]]="G","Global",tbl_indicator_library3[[#This Row],[Level]]="S","Global Landscape"),"")</f>
        <v>National</v>
      </c>
      <c r="M10" s="8" t="str" cm="1">
        <f t="array" ref="M1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10" s="19">
        <v>20</v>
      </c>
      <c r="O10" s="20" t="s">
        <v>66</v>
      </c>
      <c r="P10" s="21" t="s">
        <v>67</v>
      </c>
      <c r="Q10" s="13"/>
    </row>
    <row r="11" spans="1:17" ht="43.5" x14ac:dyDescent="0.35">
      <c r="B11" s="7">
        <v>5</v>
      </c>
      <c r="C11" s="17" t="s">
        <v>32</v>
      </c>
      <c r="D11" s="17" t="s">
        <v>33</v>
      </c>
      <c r="E11" s="17" t="s">
        <v>57</v>
      </c>
      <c r="F11" s="17">
        <v>5</v>
      </c>
      <c r="G11" s="17"/>
      <c r="H11" s="17"/>
      <c r="I1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KPI.N.5</v>
      </c>
      <c r="J11" s="8" t="s">
        <v>71</v>
      </c>
      <c r="K11" s="8"/>
      <c r="L11" s="8" t="str" cm="1">
        <f t="array" ref="L11">IFERROR(_xlfn.IFS(tbl_indicator_library3[[#This Row],[Level]]="L","Local",tbl_indicator_library3[[#This Row],[Level]]="N","National",tbl_indicator_library3[[#This Row],[Level]]="G","Global",tbl_indicator_library3[[#This Row],[Level]]="S","Global Landscape"),"")</f>
        <v>National</v>
      </c>
      <c r="M11" s="8" t="str" cm="1">
        <f t="array" ref="M1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Key Performance Indicator</v>
      </c>
      <c r="N11" s="14">
        <v>100000000</v>
      </c>
      <c r="O11" s="15" t="s">
        <v>48</v>
      </c>
      <c r="P11" s="8" t="s">
        <v>72</v>
      </c>
      <c r="Q11" s="13"/>
    </row>
    <row r="12" spans="1:17" ht="29" x14ac:dyDescent="0.35">
      <c r="B12" s="7">
        <v>6</v>
      </c>
      <c r="C12" s="17" t="s">
        <v>76</v>
      </c>
      <c r="D12" s="17" t="s">
        <v>77</v>
      </c>
      <c r="E12" s="17" t="s">
        <v>34</v>
      </c>
      <c r="F12" s="17">
        <v>1</v>
      </c>
      <c r="G12" s="17">
        <v>1</v>
      </c>
      <c r="H12" s="17"/>
      <c r="I1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SVL.L.1.1</v>
      </c>
      <c r="J12" s="8" t="s">
        <v>78</v>
      </c>
      <c r="K12" s="18" t="s">
        <v>79</v>
      </c>
      <c r="L12" s="8" t="str" cm="1">
        <f t="array" ref="L12">IFERROR(_xlfn.IFS(tbl_indicator_library3[[#This Row],[Level]]="L","Local",tbl_indicator_library3[[#This Row],[Level]]="N","National",tbl_indicator_library3[[#This Row],[Level]]="G","Global",tbl_indicator_library3[[#This Row],[Level]]="S","Global Landscape"),"")</f>
        <v>Local</v>
      </c>
      <c r="M12" s="8" t="str" cm="1">
        <f t="array" ref="M1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2" s="20"/>
      <c r="O12" s="20" t="s">
        <v>48</v>
      </c>
      <c r="P12" s="18" t="s">
        <v>80</v>
      </c>
      <c r="Q12" s="13"/>
    </row>
    <row r="13" spans="1:17" ht="29" x14ac:dyDescent="0.35">
      <c r="B13" s="7">
        <v>7</v>
      </c>
      <c r="C13" s="7" t="s">
        <v>76</v>
      </c>
      <c r="D13" s="7" t="s">
        <v>77</v>
      </c>
      <c r="E13" s="7" t="s">
        <v>34</v>
      </c>
      <c r="F13" s="7">
        <v>1</v>
      </c>
      <c r="G13" s="7">
        <v>2</v>
      </c>
      <c r="H13" s="17"/>
      <c r="I1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SVL.L.1.2</v>
      </c>
      <c r="J13" s="8" t="s">
        <v>78</v>
      </c>
      <c r="K13" s="8" t="s">
        <v>86</v>
      </c>
      <c r="L13" s="8" t="str" cm="1">
        <f t="array" ref="L13">IFERROR(_xlfn.IFS(tbl_indicator_library3[[#This Row],[Level]]="L","Local",tbl_indicator_library3[[#This Row],[Level]]="N","National",tbl_indicator_library3[[#This Row],[Level]]="G","Global",tbl_indicator_library3[[#This Row],[Level]]="S","Global Landscape"),"")</f>
        <v>Local</v>
      </c>
      <c r="M13" s="8" t="str" cm="1">
        <f t="array" ref="M1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3" s="20"/>
      <c r="O13" s="20" t="s">
        <v>87</v>
      </c>
      <c r="P13" s="8" t="s">
        <v>88</v>
      </c>
      <c r="Q13" s="13"/>
    </row>
    <row r="14" spans="1:17" ht="29" x14ac:dyDescent="0.35">
      <c r="B14" s="7">
        <v>8</v>
      </c>
      <c r="C14" s="7" t="s">
        <v>76</v>
      </c>
      <c r="D14" s="7" t="s">
        <v>77</v>
      </c>
      <c r="E14" s="7" t="s">
        <v>34</v>
      </c>
      <c r="F14" s="7">
        <v>1</v>
      </c>
      <c r="G14" s="7">
        <v>3</v>
      </c>
      <c r="H14" s="17"/>
      <c r="I1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SVL.L.1.3</v>
      </c>
      <c r="J14" s="8" t="s">
        <v>78</v>
      </c>
      <c r="K14" s="8" t="s">
        <v>91</v>
      </c>
      <c r="L14" s="8" t="str" cm="1">
        <f t="array" ref="L14">IFERROR(_xlfn.IFS(tbl_indicator_library3[[#This Row],[Level]]="L","Local",tbl_indicator_library3[[#This Row],[Level]]="N","National",tbl_indicator_library3[[#This Row],[Level]]="G","Global",tbl_indicator_library3[[#This Row],[Level]]="S","Global Landscape"),"")</f>
        <v>Local</v>
      </c>
      <c r="M14" s="8" t="str" cm="1">
        <f t="array" ref="M1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4" s="20"/>
      <c r="O14" s="20" t="s">
        <v>92</v>
      </c>
      <c r="P14" s="8" t="s">
        <v>93</v>
      </c>
      <c r="Q14" s="13"/>
    </row>
    <row r="15" spans="1:17" ht="14.5" x14ac:dyDescent="0.35">
      <c r="B15" s="17">
        <v>9</v>
      </c>
      <c r="C15" s="17" t="s">
        <v>76</v>
      </c>
      <c r="D15" s="17" t="s">
        <v>77</v>
      </c>
      <c r="E15" s="17" t="s">
        <v>34</v>
      </c>
      <c r="F15" s="17">
        <v>2</v>
      </c>
      <c r="G15" s="17">
        <v>1</v>
      </c>
      <c r="H15" s="17" t="s">
        <v>578</v>
      </c>
      <c r="I1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SVL.L.2.1.p</v>
      </c>
      <c r="J15" s="18" t="s">
        <v>97</v>
      </c>
      <c r="K15" s="18" t="s">
        <v>98</v>
      </c>
      <c r="L15" s="8" t="str" cm="1">
        <f t="array" ref="L15">IFERROR(_xlfn.IFS(tbl_indicator_library3[[#This Row],[Level]]="L","Local",tbl_indicator_library3[[#This Row],[Level]]="N","National",tbl_indicator_library3[[#This Row],[Level]]="G","Global",tbl_indicator_library3[[#This Row],[Level]]="S","Global Landscape"),"")</f>
        <v>Local</v>
      </c>
      <c r="M15" s="8" t="str" cm="1">
        <f t="array" ref="M1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5" s="20"/>
      <c r="O15" s="20" t="s">
        <v>579</v>
      </c>
      <c r="P15" s="18" t="s">
        <v>580</v>
      </c>
      <c r="Q15" s="13"/>
    </row>
    <row r="16" spans="1:17" ht="14.5" x14ac:dyDescent="0.35">
      <c r="B16" s="17">
        <v>10</v>
      </c>
      <c r="C16" s="17" t="s">
        <v>76</v>
      </c>
      <c r="D16" s="17" t="s">
        <v>77</v>
      </c>
      <c r="E16" s="17" t="s">
        <v>34</v>
      </c>
      <c r="F16" s="17">
        <v>2</v>
      </c>
      <c r="G16" s="17">
        <v>1</v>
      </c>
      <c r="H16" s="17" t="s">
        <v>96</v>
      </c>
      <c r="I1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SVL.L.2.1.n</v>
      </c>
      <c r="J16" s="18" t="s">
        <v>97</v>
      </c>
      <c r="K16" s="18" t="s">
        <v>98</v>
      </c>
      <c r="L16" s="8" t="str" cm="1">
        <f t="array" ref="L16">IFERROR(_xlfn.IFS(tbl_indicator_library3[[#This Row],[Level]]="L","Local",tbl_indicator_library3[[#This Row],[Level]]="N","National",tbl_indicator_library3[[#This Row],[Level]]="G","Global",tbl_indicator_library3[[#This Row],[Level]]="S","Global Landscape"),"")</f>
        <v>Local</v>
      </c>
      <c r="M16" s="8" t="str" cm="1">
        <f t="array" ref="M1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6" s="20"/>
      <c r="O16" s="20" t="s">
        <v>48</v>
      </c>
      <c r="P16" s="18" t="s">
        <v>99</v>
      </c>
      <c r="Q16" s="13"/>
    </row>
    <row r="17" spans="1:17" ht="43.5" x14ac:dyDescent="0.35">
      <c r="B17" s="7">
        <v>11</v>
      </c>
      <c r="C17" s="17" t="s">
        <v>76</v>
      </c>
      <c r="D17" s="17" t="s">
        <v>77</v>
      </c>
      <c r="E17" s="17" t="s">
        <v>34</v>
      </c>
      <c r="F17" s="17">
        <v>2</v>
      </c>
      <c r="G17" s="17">
        <v>2</v>
      </c>
      <c r="H17" s="17" t="s">
        <v>578</v>
      </c>
      <c r="I1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SVL.L.2.2.p</v>
      </c>
      <c r="J17" s="18" t="s">
        <v>97</v>
      </c>
      <c r="K17" s="18" t="s">
        <v>103</v>
      </c>
      <c r="L17" s="8" t="str" cm="1">
        <f t="array" ref="L17">IFERROR(_xlfn.IFS(tbl_indicator_library3[[#This Row],[Level]]="L","Local",tbl_indicator_library3[[#This Row],[Level]]="N","National",tbl_indicator_library3[[#This Row],[Level]]="G","Global",tbl_indicator_library3[[#This Row],[Level]]="S","Global Landscape"),"")</f>
        <v>Local</v>
      </c>
      <c r="M17" s="8" t="str" cm="1">
        <f t="array" ref="M1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7" s="20"/>
      <c r="O17" s="20" t="s">
        <v>579</v>
      </c>
      <c r="P17" s="18" t="s">
        <v>581</v>
      </c>
      <c r="Q17" s="13"/>
    </row>
    <row r="18" spans="1:17" ht="43.5" x14ac:dyDescent="0.35">
      <c r="B18" s="7">
        <v>12</v>
      </c>
      <c r="C18" s="17" t="s">
        <v>76</v>
      </c>
      <c r="D18" s="17" t="s">
        <v>77</v>
      </c>
      <c r="E18" s="17" t="s">
        <v>34</v>
      </c>
      <c r="F18" s="17">
        <v>2</v>
      </c>
      <c r="G18" s="17">
        <v>2</v>
      </c>
      <c r="H18" s="17" t="s">
        <v>96</v>
      </c>
      <c r="I1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SVL.L.2.2.n</v>
      </c>
      <c r="J18" s="18" t="s">
        <v>97</v>
      </c>
      <c r="K18" s="18" t="s">
        <v>103</v>
      </c>
      <c r="L18" s="8" t="str" cm="1">
        <f t="array" ref="L18">IFERROR(_xlfn.IFS(tbl_indicator_library3[[#This Row],[Level]]="L","Local",tbl_indicator_library3[[#This Row],[Level]]="N","National",tbl_indicator_library3[[#This Row],[Level]]="G","Global",tbl_indicator_library3[[#This Row],[Level]]="S","Global Landscape"),"")</f>
        <v>Local</v>
      </c>
      <c r="M18" s="8" t="str" cm="1">
        <f t="array" ref="M1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8" s="20"/>
      <c r="O18" s="20" t="s">
        <v>48</v>
      </c>
      <c r="P18" s="18" t="s">
        <v>104</v>
      </c>
      <c r="Q18" s="13"/>
    </row>
    <row r="19" spans="1:17" ht="14.5" x14ac:dyDescent="0.35">
      <c r="B19" s="7">
        <v>13</v>
      </c>
      <c r="C19" s="17" t="s">
        <v>76</v>
      </c>
      <c r="D19" s="17" t="s">
        <v>77</v>
      </c>
      <c r="E19" s="17" t="s">
        <v>34</v>
      </c>
      <c r="F19" s="17">
        <v>2</v>
      </c>
      <c r="G19" s="17">
        <v>3</v>
      </c>
      <c r="H19" s="17" t="s">
        <v>578</v>
      </c>
      <c r="I1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SVL.L.2.3.p</v>
      </c>
      <c r="J19" s="18" t="s">
        <v>97</v>
      </c>
      <c r="K19" s="18" t="s">
        <v>107</v>
      </c>
      <c r="L19" s="8" t="str" cm="1">
        <f t="array" ref="L19">IFERROR(_xlfn.IFS(tbl_indicator_library3[[#This Row],[Level]]="L","Local",tbl_indicator_library3[[#This Row],[Level]]="N","National",tbl_indicator_library3[[#This Row],[Level]]="G","Global",tbl_indicator_library3[[#This Row],[Level]]="S","Global Landscape"),"")</f>
        <v>Local</v>
      </c>
      <c r="M19" s="8" t="str" cm="1">
        <f t="array" ref="M1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9" s="20"/>
      <c r="O19" s="20" t="s">
        <v>579</v>
      </c>
      <c r="P19" s="18" t="s">
        <v>582</v>
      </c>
      <c r="Q19" s="13"/>
    </row>
    <row r="20" spans="1:17" ht="14.5" x14ac:dyDescent="0.35">
      <c r="B20" s="7">
        <v>14</v>
      </c>
      <c r="C20" s="17" t="s">
        <v>76</v>
      </c>
      <c r="D20" s="17" t="s">
        <v>77</v>
      </c>
      <c r="E20" s="17" t="s">
        <v>34</v>
      </c>
      <c r="F20" s="17">
        <v>2</v>
      </c>
      <c r="G20" s="17">
        <v>3</v>
      </c>
      <c r="H20" s="17" t="s">
        <v>96</v>
      </c>
      <c r="I2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SVL.L.2.3.n</v>
      </c>
      <c r="J20" s="18" t="s">
        <v>97</v>
      </c>
      <c r="K20" s="18" t="s">
        <v>107</v>
      </c>
      <c r="L20" s="8" t="str" cm="1">
        <f t="array" ref="L20">IFERROR(_xlfn.IFS(tbl_indicator_library3[[#This Row],[Level]]="L","Local",tbl_indicator_library3[[#This Row],[Level]]="N","National",tbl_indicator_library3[[#This Row],[Level]]="G","Global",tbl_indicator_library3[[#This Row],[Level]]="S","Global Landscape"),"")</f>
        <v>Local</v>
      </c>
      <c r="M20" s="8" t="str" cm="1">
        <f t="array" ref="M2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0" s="20"/>
      <c r="O20" s="20" t="s">
        <v>48</v>
      </c>
      <c r="P20" s="18" t="s">
        <v>108</v>
      </c>
      <c r="Q20" s="13"/>
    </row>
    <row r="21" spans="1:17" ht="14.5" x14ac:dyDescent="0.35">
      <c r="B21" s="17">
        <v>15</v>
      </c>
      <c r="C21" s="7" t="s">
        <v>76</v>
      </c>
      <c r="D21" s="7" t="s">
        <v>77</v>
      </c>
      <c r="E21" s="7" t="s">
        <v>34</v>
      </c>
      <c r="F21" s="7">
        <v>3</v>
      </c>
      <c r="G21" s="7">
        <v>1</v>
      </c>
      <c r="H21" s="17" t="s">
        <v>578</v>
      </c>
      <c r="I2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SVL.L.3.1.p</v>
      </c>
      <c r="J21" s="8" t="s">
        <v>111</v>
      </c>
      <c r="K21" s="8" t="s">
        <v>112</v>
      </c>
      <c r="L21" s="8" t="str" cm="1">
        <f t="array" ref="L21">IFERROR(_xlfn.IFS(tbl_indicator_library3[[#This Row],[Level]]="L","Local",tbl_indicator_library3[[#This Row],[Level]]="N","National",tbl_indicator_library3[[#This Row],[Level]]="G","Global",tbl_indicator_library3[[#This Row],[Level]]="S","Global Landscape"),"")</f>
        <v>Local</v>
      </c>
      <c r="M21" s="8" t="str" cm="1">
        <f t="array" ref="M2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1" s="20"/>
      <c r="O21" s="20" t="s">
        <v>579</v>
      </c>
      <c r="P21" s="18" t="s">
        <v>583</v>
      </c>
      <c r="Q21" s="13"/>
    </row>
    <row r="22" spans="1:17" ht="14.5" x14ac:dyDescent="0.35">
      <c r="B22" s="17">
        <v>16</v>
      </c>
      <c r="C22" s="7" t="s">
        <v>76</v>
      </c>
      <c r="D22" s="7" t="s">
        <v>77</v>
      </c>
      <c r="E22" s="7" t="s">
        <v>34</v>
      </c>
      <c r="F22" s="7">
        <v>3</v>
      </c>
      <c r="G22" s="7">
        <v>1</v>
      </c>
      <c r="H22" s="17" t="s">
        <v>96</v>
      </c>
      <c r="I2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SVL.L.3.1.n</v>
      </c>
      <c r="J22" s="8" t="s">
        <v>111</v>
      </c>
      <c r="K22" s="8" t="s">
        <v>112</v>
      </c>
      <c r="L22" s="8" t="str" cm="1">
        <f t="array" ref="L22">IFERROR(_xlfn.IFS(tbl_indicator_library3[[#This Row],[Level]]="L","Local",tbl_indicator_library3[[#This Row],[Level]]="N","National",tbl_indicator_library3[[#This Row],[Level]]="G","Global",tbl_indicator_library3[[#This Row],[Level]]="S","Global Landscape"),"")</f>
        <v>Local</v>
      </c>
      <c r="M22" s="8" t="str" cm="1">
        <f t="array" ref="M2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2" s="19">
        <v>15000000</v>
      </c>
      <c r="O22" s="20" t="s">
        <v>48</v>
      </c>
      <c r="P22" s="18" t="s">
        <v>113</v>
      </c>
      <c r="Q22" s="13"/>
    </row>
    <row r="23" spans="1:17" ht="29" x14ac:dyDescent="0.35">
      <c r="B23" s="7">
        <v>17</v>
      </c>
      <c r="C23" s="7" t="s">
        <v>76</v>
      </c>
      <c r="D23" s="7" t="s">
        <v>77</v>
      </c>
      <c r="E23" s="7" t="s">
        <v>34</v>
      </c>
      <c r="F23" s="7">
        <v>4</v>
      </c>
      <c r="G23" s="7">
        <v>1</v>
      </c>
      <c r="H23" s="17" t="s">
        <v>578</v>
      </c>
      <c r="I2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SVL.L.4.1.p</v>
      </c>
      <c r="J23" s="8" t="s">
        <v>118</v>
      </c>
      <c r="K23" s="8" t="s">
        <v>119</v>
      </c>
      <c r="L23" s="8" t="str" cm="1">
        <f t="array" ref="L23">IFERROR(_xlfn.IFS(tbl_indicator_library3[[#This Row],[Level]]="L","Local",tbl_indicator_library3[[#This Row],[Level]]="N","National",tbl_indicator_library3[[#This Row],[Level]]="G","Global",tbl_indicator_library3[[#This Row],[Level]]="S","Global Landscape"),"")</f>
        <v>Local</v>
      </c>
      <c r="M23" s="8" t="str" cm="1">
        <f t="array" ref="M2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3" s="20"/>
      <c r="O23" s="20" t="s">
        <v>579</v>
      </c>
      <c r="P23" s="18" t="s">
        <v>584</v>
      </c>
      <c r="Q23" s="13"/>
    </row>
    <row r="24" spans="1:17" ht="29" x14ac:dyDescent="0.35">
      <c r="B24" s="7">
        <v>18</v>
      </c>
      <c r="C24" s="7" t="s">
        <v>76</v>
      </c>
      <c r="D24" s="7" t="s">
        <v>77</v>
      </c>
      <c r="E24" s="7" t="s">
        <v>34</v>
      </c>
      <c r="F24" s="7">
        <v>4</v>
      </c>
      <c r="G24" s="7">
        <v>1</v>
      </c>
      <c r="H24" s="17" t="s">
        <v>96</v>
      </c>
      <c r="I2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SVL.L.4.1.n</v>
      </c>
      <c r="J24" s="8" t="s">
        <v>118</v>
      </c>
      <c r="K24" s="8" t="s">
        <v>119</v>
      </c>
      <c r="L24" s="8" t="str" cm="1">
        <f t="array" ref="L24">IFERROR(_xlfn.IFS(tbl_indicator_library3[[#This Row],[Level]]="L","Local",tbl_indicator_library3[[#This Row],[Level]]="N","National",tbl_indicator_library3[[#This Row],[Level]]="G","Global",tbl_indicator_library3[[#This Row],[Level]]="S","Global Landscape"),"")</f>
        <v>Local</v>
      </c>
      <c r="M24" s="8" t="str" cm="1">
        <f t="array" ref="M2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4" s="20"/>
      <c r="O24" s="20" t="s">
        <v>48</v>
      </c>
      <c r="P24" s="18" t="s">
        <v>120</v>
      </c>
      <c r="Q24" s="13"/>
    </row>
    <row r="25" spans="1:17" ht="29" x14ac:dyDescent="0.35">
      <c r="B25" s="7">
        <v>19</v>
      </c>
      <c r="C25" s="7" t="s">
        <v>76</v>
      </c>
      <c r="D25" s="7" t="s">
        <v>77</v>
      </c>
      <c r="E25" s="7" t="s">
        <v>34</v>
      </c>
      <c r="F25" s="7">
        <v>4</v>
      </c>
      <c r="G25" s="7">
        <v>2</v>
      </c>
      <c r="H25" s="17" t="s">
        <v>578</v>
      </c>
      <c r="I2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SVL.L.4.2.p</v>
      </c>
      <c r="J25" s="8" t="s">
        <v>118</v>
      </c>
      <c r="K25" s="8" t="s">
        <v>124</v>
      </c>
      <c r="L25" s="8" t="str" cm="1">
        <f t="array" ref="L25">IFERROR(_xlfn.IFS(tbl_indicator_library3[[#This Row],[Level]]="L","Local",tbl_indicator_library3[[#This Row],[Level]]="N","National",tbl_indicator_library3[[#This Row],[Level]]="G","Global",tbl_indicator_library3[[#This Row],[Level]]="S","Global Landscape"),"")</f>
        <v>Local</v>
      </c>
      <c r="M25" s="8" t="str" cm="1">
        <f t="array" ref="M2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5" s="20"/>
      <c r="O25" s="20" t="s">
        <v>579</v>
      </c>
      <c r="P25" s="18" t="s">
        <v>585</v>
      </c>
      <c r="Q25" s="13"/>
    </row>
    <row r="26" spans="1:17" ht="29" x14ac:dyDescent="0.35">
      <c r="B26" s="7">
        <v>20</v>
      </c>
      <c r="C26" s="7" t="s">
        <v>76</v>
      </c>
      <c r="D26" s="7" t="s">
        <v>77</v>
      </c>
      <c r="E26" s="7" t="s">
        <v>34</v>
      </c>
      <c r="F26" s="7">
        <v>4</v>
      </c>
      <c r="G26" s="7">
        <v>2</v>
      </c>
      <c r="H26" s="17" t="s">
        <v>96</v>
      </c>
      <c r="I2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SVL.L.4.2.n</v>
      </c>
      <c r="J26" s="8" t="s">
        <v>118</v>
      </c>
      <c r="K26" s="8" t="s">
        <v>124</v>
      </c>
      <c r="L26" s="8" t="str" cm="1">
        <f t="array" ref="L26">IFERROR(_xlfn.IFS(tbl_indicator_library3[[#This Row],[Level]]="L","Local",tbl_indicator_library3[[#This Row],[Level]]="N","National",tbl_indicator_library3[[#This Row],[Level]]="G","Global",tbl_indicator_library3[[#This Row],[Level]]="S","Global Landscape"),"")</f>
        <v>Local</v>
      </c>
      <c r="M26" s="8" t="str" cm="1">
        <f t="array" ref="M2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6" s="20"/>
      <c r="O26" s="20" t="s">
        <v>48</v>
      </c>
      <c r="P26" s="18" t="s">
        <v>125</v>
      </c>
      <c r="Q26" s="13"/>
    </row>
    <row r="27" spans="1:17" ht="72.5" x14ac:dyDescent="0.35">
      <c r="B27" s="7">
        <v>23</v>
      </c>
      <c r="C27" s="17" t="s">
        <v>76</v>
      </c>
      <c r="D27" s="17" t="s">
        <v>77</v>
      </c>
      <c r="E27" s="17" t="s">
        <v>34</v>
      </c>
      <c r="F27" s="17">
        <v>6</v>
      </c>
      <c r="G27" s="17">
        <v>1</v>
      </c>
      <c r="H27" s="17"/>
      <c r="I2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SVL.L.6.1</v>
      </c>
      <c r="J27" s="18" t="s">
        <v>128</v>
      </c>
      <c r="K27" s="18" t="s">
        <v>129</v>
      </c>
      <c r="L27" s="8" t="str" cm="1">
        <f t="array" ref="L27">IFERROR(_xlfn.IFS(tbl_indicator_library3[[#This Row],[Level]]="L","Local",tbl_indicator_library3[[#This Row],[Level]]="N","National",tbl_indicator_library3[[#This Row],[Level]]="G","Global",tbl_indicator_library3[[#This Row],[Level]]="S","Global Landscape"),"")</f>
        <v>Local</v>
      </c>
      <c r="M27" s="8" t="str" cm="1">
        <f t="array" ref="M2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7" s="14">
        <v>2000000</v>
      </c>
      <c r="O27" s="15" t="s">
        <v>48</v>
      </c>
      <c r="P27" s="18" t="s">
        <v>130</v>
      </c>
      <c r="Q27" s="13"/>
    </row>
    <row r="28" spans="1:17" ht="72.5" x14ac:dyDescent="0.35">
      <c r="B28" s="7">
        <v>24</v>
      </c>
      <c r="C28" s="17" t="s">
        <v>76</v>
      </c>
      <c r="D28" s="17" t="s">
        <v>77</v>
      </c>
      <c r="E28" s="17" t="s">
        <v>34</v>
      </c>
      <c r="F28" s="17">
        <v>6</v>
      </c>
      <c r="G28" s="17">
        <v>2</v>
      </c>
      <c r="H28" s="17"/>
      <c r="I2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SVL.L.6.2</v>
      </c>
      <c r="J28" s="18" t="s">
        <v>128</v>
      </c>
      <c r="K28" s="18" t="s">
        <v>135</v>
      </c>
      <c r="L28" s="8" t="str" cm="1">
        <f t="array" ref="L28">IFERROR(_xlfn.IFS(tbl_indicator_library3[[#This Row],[Level]]="L","Local",tbl_indicator_library3[[#This Row],[Level]]="N","National",tbl_indicator_library3[[#This Row],[Level]]="G","Global",tbl_indicator_library3[[#This Row],[Level]]="S","Global Landscape"),"")</f>
        <v>Local</v>
      </c>
      <c r="M28" s="8" t="str" cm="1">
        <f t="array" ref="M2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8" s="14">
        <v>2000000</v>
      </c>
      <c r="O28" s="15" t="s">
        <v>48</v>
      </c>
      <c r="P28" s="18" t="s">
        <v>136</v>
      </c>
      <c r="Q28" s="13"/>
    </row>
    <row r="29" spans="1:17" ht="29" x14ac:dyDescent="0.35">
      <c r="B29" s="7">
        <v>25</v>
      </c>
      <c r="C29" s="17" t="s">
        <v>76</v>
      </c>
      <c r="D29" s="17" t="s">
        <v>77</v>
      </c>
      <c r="E29" s="17" t="s">
        <v>34</v>
      </c>
      <c r="F29" s="17">
        <v>7</v>
      </c>
      <c r="G29" s="17">
        <v>1</v>
      </c>
      <c r="H29" s="17" t="s">
        <v>578</v>
      </c>
      <c r="I2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SVL.L.7.1.p</v>
      </c>
      <c r="J29" s="18" t="s">
        <v>139</v>
      </c>
      <c r="K29" s="18" t="s">
        <v>140</v>
      </c>
      <c r="L29" s="8" t="str" cm="1">
        <f t="array" ref="L29">IFERROR(_xlfn.IFS(tbl_indicator_library3[[#This Row],[Level]]="L","Local",tbl_indicator_library3[[#This Row],[Level]]="N","National",tbl_indicator_library3[[#This Row],[Level]]="G","Global",tbl_indicator_library3[[#This Row],[Level]]="S","Global Landscape"),"")</f>
        <v>Local</v>
      </c>
      <c r="M29" s="8" t="str" cm="1">
        <f t="array" ref="M2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29" s="42">
        <v>0.95</v>
      </c>
      <c r="O29" s="20" t="s">
        <v>285</v>
      </c>
      <c r="P29" s="18" t="s">
        <v>586</v>
      </c>
      <c r="Q29" s="13"/>
    </row>
    <row r="30" spans="1:17" ht="29" x14ac:dyDescent="0.35">
      <c r="B30" s="7">
        <v>26</v>
      </c>
      <c r="C30" s="17" t="s">
        <v>76</v>
      </c>
      <c r="D30" s="17" t="s">
        <v>77</v>
      </c>
      <c r="E30" s="17" t="s">
        <v>34</v>
      </c>
      <c r="F30" s="17">
        <v>7</v>
      </c>
      <c r="G30" s="17">
        <v>1</v>
      </c>
      <c r="H30" s="17" t="s">
        <v>96</v>
      </c>
      <c r="I3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SVL.L.7.1.n</v>
      </c>
      <c r="J30" s="18" t="s">
        <v>139</v>
      </c>
      <c r="K30" s="18" t="s">
        <v>140</v>
      </c>
      <c r="L30" s="8" t="str" cm="1">
        <f t="array" ref="L30">IFERROR(_xlfn.IFS(tbl_indicator_library3[[#This Row],[Level]]="L","Local",tbl_indicator_library3[[#This Row],[Level]]="N","National",tbl_indicator_library3[[#This Row],[Level]]="G","Global",tbl_indicator_library3[[#This Row],[Level]]="S","Global Landscape"),"")</f>
        <v>Local</v>
      </c>
      <c r="M30" s="8" t="str" cm="1">
        <f t="array" ref="M3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0" s="14">
        <v>855</v>
      </c>
      <c r="O30" s="15" t="s">
        <v>87</v>
      </c>
      <c r="P30" s="18" t="s">
        <v>141</v>
      </c>
      <c r="Q30" s="13"/>
    </row>
    <row r="31" spans="1:17" ht="43.5" x14ac:dyDescent="0.35">
      <c r="B31" s="17">
        <v>27</v>
      </c>
      <c r="C31" s="17" t="s">
        <v>76</v>
      </c>
      <c r="D31" s="17" t="s">
        <v>77</v>
      </c>
      <c r="E31" s="17" t="s">
        <v>34</v>
      </c>
      <c r="F31" s="17">
        <v>7</v>
      </c>
      <c r="G31" s="17">
        <v>2</v>
      </c>
      <c r="H31" s="17" t="s">
        <v>578</v>
      </c>
      <c r="I3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SVL.L.7.2.p</v>
      </c>
      <c r="J31" s="18" t="s">
        <v>139</v>
      </c>
      <c r="K31" s="18" t="s">
        <v>145</v>
      </c>
      <c r="L31" s="8" t="str" cm="1">
        <f t="array" ref="L31">IFERROR(_xlfn.IFS(tbl_indicator_library3[[#This Row],[Level]]="L","Local",tbl_indicator_library3[[#This Row],[Level]]="N","National",tbl_indicator_library3[[#This Row],[Level]]="G","Global",tbl_indicator_library3[[#This Row],[Level]]="S","Global Landscape"),"")</f>
        <v>Local</v>
      </c>
      <c r="M31" s="8" t="str" cm="1">
        <f t="array" ref="M3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1" s="42">
        <v>0.5</v>
      </c>
      <c r="O31" s="20" t="s">
        <v>285</v>
      </c>
      <c r="P31" s="18" t="s">
        <v>587</v>
      </c>
    </row>
    <row r="32" spans="1:17" s="4" customFormat="1" ht="43.5" x14ac:dyDescent="0.35">
      <c r="A32" s="1"/>
      <c r="B32" s="17">
        <v>28</v>
      </c>
      <c r="C32" s="17" t="s">
        <v>76</v>
      </c>
      <c r="D32" s="17" t="s">
        <v>77</v>
      </c>
      <c r="E32" s="17" t="s">
        <v>34</v>
      </c>
      <c r="F32" s="17">
        <v>7</v>
      </c>
      <c r="G32" s="17">
        <v>2</v>
      </c>
      <c r="H32" s="17" t="s">
        <v>96</v>
      </c>
      <c r="I3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SVL.L.7.2.n</v>
      </c>
      <c r="J32" s="18" t="s">
        <v>139</v>
      </c>
      <c r="K32" s="18" t="s">
        <v>145</v>
      </c>
      <c r="L32" s="8" t="str" cm="1">
        <f t="array" ref="L32">IFERROR(_xlfn.IFS(tbl_indicator_library3[[#This Row],[Level]]="L","Local",tbl_indicator_library3[[#This Row],[Level]]="N","National",tbl_indicator_library3[[#This Row],[Level]]="G","Global",tbl_indicator_library3[[#This Row],[Level]]="S","Global Landscape"),"")</f>
        <v>Local</v>
      </c>
      <c r="M32" s="8" t="str" cm="1">
        <f t="array" ref="M3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2" s="14">
        <v>450</v>
      </c>
      <c r="O32" s="15" t="s">
        <v>87</v>
      </c>
      <c r="P32" s="18" t="s">
        <v>146</v>
      </c>
    </row>
    <row r="33" spans="1:16" s="4" customFormat="1" ht="29" x14ac:dyDescent="0.35">
      <c r="A33" s="1"/>
      <c r="B33" s="7">
        <v>29</v>
      </c>
      <c r="C33" s="17" t="s">
        <v>76</v>
      </c>
      <c r="D33" s="17" t="s">
        <v>77</v>
      </c>
      <c r="E33" s="17" t="s">
        <v>34</v>
      </c>
      <c r="F33" s="17">
        <v>7</v>
      </c>
      <c r="G33" s="17">
        <v>3</v>
      </c>
      <c r="H33" s="17" t="s">
        <v>578</v>
      </c>
      <c r="I3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SVL.L.7.3.p</v>
      </c>
      <c r="J33" s="18" t="s">
        <v>139</v>
      </c>
      <c r="K33" s="18" t="s">
        <v>149</v>
      </c>
      <c r="L33" s="8" t="str" cm="1">
        <f t="array" ref="L33">IFERROR(_xlfn.IFS(tbl_indicator_library3[[#This Row],[Level]]="L","Local",tbl_indicator_library3[[#This Row],[Level]]="N","National",tbl_indicator_library3[[#This Row],[Level]]="G","Global",tbl_indicator_library3[[#This Row],[Level]]="S","Global Landscape"),"")</f>
        <v>Local</v>
      </c>
      <c r="M33" s="8" t="str" cm="1">
        <f t="array" ref="M3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3" s="42">
        <v>0.95</v>
      </c>
      <c r="O33" s="20" t="s">
        <v>285</v>
      </c>
      <c r="P33" s="18" t="s">
        <v>588</v>
      </c>
    </row>
    <row r="34" spans="1:16" s="4" customFormat="1" ht="29" x14ac:dyDescent="0.35">
      <c r="A34" s="1"/>
      <c r="B34" s="7">
        <v>30</v>
      </c>
      <c r="C34" s="17" t="s">
        <v>76</v>
      </c>
      <c r="D34" s="17" t="s">
        <v>77</v>
      </c>
      <c r="E34" s="17" t="s">
        <v>34</v>
      </c>
      <c r="F34" s="17">
        <v>7</v>
      </c>
      <c r="G34" s="17">
        <v>3</v>
      </c>
      <c r="H34" s="17" t="s">
        <v>96</v>
      </c>
      <c r="I3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SVL.L.7.3.n</v>
      </c>
      <c r="J34" s="18" t="s">
        <v>139</v>
      </c>
      <c r="K34" s="18" t="s">
        <v>149</v>
      </c>
      <c r="L34" s="8" t="str" cm="1">
        <f t="array" ref="L34">IFERROR(_xlfn.IFS(tbl_indicator_library3[[#This Row],[Level]]="L","Local",tbl_indicator_library3[[#This Row],[Level]]="N","National",tbl_indicator_library3[[#This Row],[Level]]="G","Global",tbl_indicator_library3[[#This Row],[Level]]="S","Global Landscape"),"")</f>
        <v>Local</v>
      </c>
      <c r="M34" s="8" t="str" cm="1">
        <f t="array" ref="M3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4" s="14">
        <v>855</v>
      </c>
      <c r="O34" s="15" t="s">
        <v>87</v>
      </c>
      <c r="P34" s="18" t="s">
        <v>150</v>
      </c>
    </row>
    <row r="35" spans="1:16" s="4" customFormat="1" ht="29" x14ac:dyDescent="0.35">
      <c r="A35" s="1"/>
      <c r="B35" s="7">
        <v>31</v>
      </c>
      <c r="C35" s="17" t="s">
        <v>76</v>
      </c>
      <c r="D35" s="17" t="s">
        <v>77</v>
      </c>
      <c r="E35" s="17" t="s">
        <v>34</v>
      </c>
      <c r="F35" s="17">
        <v>8</v>
      </c>
      <c r="G35" s="17">
        <v>1</v>
      </c>
      <c r="H35" s="17" t="s">
        <v>578</v>
      </c>
      <c r="I3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SVL.L.8.1.p</v>
      </c>
      <c r="J35" s="18" t="s">
        <v>153</v>
      </c>
      <c r="K35" s="18" t="s">
        <v>154</v>
      </c>
      <c r="L35" s="8" t="str" cm="1">
        <f t="array" ref="L35">IFERROR(_xlfn.IFS(tbl_indicator_library3[[#This Row],[Level]]="L","Local",tbl_indicator_library3[[#This Row],[Level]]="N","National",tbl_indicator_library3[[#This Row],[Level]]="G","Global",tbl_indicator_library3[[#This Row],[Level]]="S","Global Landscape"),"")</f>
        <v>Local</v>
      </c>
      <c r="M35" s="8" t="str" cm="1">
        <f t="array" ref="M3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5" s="42">
        <v>0.95</v>
      </c>
      <c r="O35" s="20" t="s">
        <v>278</v>
      </c>
      <c r="P35" s="18" t="s">
        <v>589</v>
      </c>
    </row>
    <row r="36" spans="1:16" s="4" customFormat="1" ht="29" x14ac:dyDescent="0.35">
      <c r="A36" s="1"/>
      <c r="B36" s="7">
        <v>32</v>
      </c>
      <c r="C36" s="17" t="s">
        <v>76</v>
      </c>
      <c r="D36" s="17" t="s">
        <v>77</v>
      </c>
      <c r="E36" s="17" t="s">
        <v>34</v>
      </c>
      <c r="F36" s="17">
        <v>8</v>
      </c>
      <c r="G36" s="17">
        <v>1</v>
      </c>
      <c r="H36" s="17" t="s">
        <v>96</v>
      </c>
      <c r="I3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SVL.L.8.1.n</v>
      </c>
      <c r="J36" s="18" t="s">
        <v>153</v>
      </c>
      <c r="K36" s="18" t="s">
        <v>154</v>
      </c>
      <c r="L36" s="8" t="str" cm="1">
        <f t="array" ref="L36">IFERROR(_xlfn.IFS(tbl_indicator_library3[[#This Row],[Level]]="L","Local",tbl_indicator_library3[[#This Row],[Level]]="N","National",tbl_indicator_library3[[#This Row],[Level]]="G","Global",tbl_indicator_library3[[#This Row],[Level]]="S","Global Landscape"),"")</f>
        <v>Local</v>
      </c>
      <c r="M36" s="8" t="str" cm="1">
        <f t="array" ref="M3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6" s="14">
        <v>4750</v>
      </c>
      <c r="O36" s="15" t="s">
        <v>92</v>
      </c>
      <c r="P36" s="18" t="s">
        <v>155</v>
      </c>
    </row>
    <row r="37" spans="1:16" s="4" customFormat="1" ht="29" x14ac:dyDescent="0.35">
      <c r="A37" s="1"/>
      <c r="B37" s="17">
        <v>33</v>
      </c>
      <c r="C37" s="17" t="s">
        <v>76</v>
      </c>
      <c r="D37" s="17" t="s">
        <v>77</v>
      </c>
      <c r="E37" s="17" t="s">
        <v>34</v>
      </c>
      <c r="F37" s="17">
        <v>8</v>
      </c>
      <c r="G37" s="17">
        <v>2</v>
      </c>
      <c r="H37" s="17" t="s">
        <v>578</v>
      </c>
      <c r="I3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SVL.L.8.2.p</v>
      </c>
      <c r="J37" s="18" t="s">
        <v>153</v>
      </c>
      <c r="K37" s="18" t="s">
        <v>159</v>
      </c>
      <c r="L37" s="8" t="str" cm="1">
        <f t="array" ref="L37">IFERROR(_xlfn.IFS(tbl_indicator_library3[[#This Row],[Level]]="L","Local",tbl_indicator_library3[[#This Row],[Level]]="N","National",tbl_indicator_library3[[#This Row],[Level]]="G","Global",tbl_indicator_library3[[#This Row],[Level]]="S","Global Landscape"),"")</f>
        <v>Local</v>
      </c>
      <c r="M37" s="8" t="str" cm="1">
        <f t="array" ref="M3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7" s="42">
        <v>0.95</v>
      </c>
      <c r="O37" s="20" t="s">
        <v>278</v>
      </c>
      <c r="P37" s="18" t="s">
        <v>590</v>
      </c>
    </row>
    <row r="38" spans="1:16" s="4" customFormat="1" ht="29" x14ac:dyDescent="0.35">
      <c r="A38" s="1"/>
      <c r="B38" s="17">
        <v>34</v>
      </c>
      <c r="C38" s="17" t="s">
        <v>76</v>
      </c>
      <c r="D38" s="17" t="s">
        <v>77</v>
      </c>
      <c r="E38" s="17" t="s">
        <v>34</v>
      </c>
      <c r="F38" s="17">
        <v>8</v>
      </c>
      <c r="G38" s="17">
        <v>2</v>
      </c>
      <c r="H38" s="17" t="s">
        <v>96</v>
      </c>
      <c r="I3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SVL.L.8.2.n</v>
      </c>
      <c r="J38" s="18" t="s">
        <v>153</v>
      </c>
      <c r="K38" s="18" t="s">
        <v>159</v>
      </c>
      <c r="L38" s="8" t="str" cm="1">
        <f t="array" ref="L38">IFERROR(_xlfn.IFS(tbl_indicator_library3[[#This Row],[Level]]="L","Local",tbl_indicator_library3[[#This Row],[Level]]="N","National",tbl_indicator_library3[[#This Row],[Level]]="G","Global",tbl_indicator_library3[[#This Row],[Level]]="S","Global Landscape"),"")</f>
        <v>Local</v>
      </c>
      <c r="M38" s="8" t="str" cm="1">
        <f t="array" ref="M3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8" s="14">
        <v>4750</v>
      </c>
      <c r="O38" s="15" t="s">
        <v>92</v>
      </c>
      <c r="P38" s="18" t="s">
        <v>160</v>
      </c>
    </row>
    <row r="39" spans="1:16" s="4" customFormat="1" ht="29" x14ac:dyDescent="0.35">
      <c r="A39" s="1"/>
      <c r="B39" s="7">
        <v>35</v>
      </c>
      <c r="C39" s="17" t="s">
        <v>76</v>
      </c>
      <c r="D39" s="17" t="s">
        <v>77</v>
      </c>
      <c r="E39" s="17" t="s">
        <v>34</v>
      </c>
      <c r="F39" s="17">
        <v>8</v>
      </c>
      <c r="G39" s="17">
        <v>3</v>
      </c>
      <c r="H39" s="17" t="s">
        <v>578</v>
      </c>
      <c r="I3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SVL.L.8.3.p</v>
      </c>
      <c r="J39" s="18" t="s">
        <v>153</v>
      </c>
      <c r="K39" s="18" t="s">
        <v>163</v>
      </c>
      <c r="L39" s="8" t="str" cm="1">
        <f t="array" ref="L39">IFERROR(_xlfn.IFS(tbl_indicator_library3[[#This Row],[Level]]="L","Local",tbl_indicator_library3[[#This Row],[Level]]="N","National",tbl_indicator_library3[[#This Row],[Level]]="G","Global",tbl_indicator_library3[[#This Row],[Level]]="S","Global Landscape"),"")</f>
        <v>Local</v>
      </c>
      <c r="M39" s="8" t="str" cm="1">
        <f t="array" ref="M3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39" s="42">
        <v>0.95</v>
      </c>
      <c r="O39" s="20" t="s">
        <v>278</v>
      </c>
      <c r="P39" s="18" t="s">
        <v>591</v>
      </c>
    </row>
    <row r="40" spans="1:16" s="4" customFormat="1" ht="29" x14ac:dyDescent="0.35">
      <c r="A40" s="1"/>
      <c r="B40" s="7">
        <v>36</v>
      </c>
      <c r="C40" s="17" t="s">
        <v>76</v>
      </c>
      <c r="D40" s="17" t="s">
        <v>77</v>
      </c>
      <c r="E40" s="17" t="s">
        <v>34</v>
      </c>
      <c r="F40" s="17">
        <v>8</v>
      </c>
      <c r="G40" s="17">
        <v>3</v>
      </c>
      <c r="H40" s="17" t="s">
        <v>96</v>
      </c>
      <c r="I4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SVL.L.8.3.n</v>
      </c>
      <c r="J40" s="18" t="s">
        <v>153</v>
      </c>
      <c r="K40" s="18" t="s">
        <v>163</v>
      </c>
      <c r="L40" s="8" t="str" cm="1">
        <f t="array" ref="L40">IFERROR(_xlfn.IFS(tbl_indicator_library3[[#This Row],[Level]]="L","Local",tbl_indicator_library3[[#This Row],[Level]]="N","National",tbl_indicator_library3[[#This Row],[Level]]="G","Global",tbl_indicator_library3[[#This Row],[Level]]="S","Global Landscape"),"")</f>
        <v>Local</v>
      </c>
      <c r="M40" s="8" t="str" cm="1">
        <f t="array" ref="M4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0" s="14">
        <v>4750</v>
      </c>
      <c r="O40" s="15" t="s">
        <v>92</v>
      </c>
      <c r="P40" s="18" t="s">
        <v>164</v>
      </c>
    </row>
    <row r="41" spans="1:16" s="4" customFormat="1" ht="261" x14ac:dyDescent="0.35">
      <c r="A41" s="1"/>
      <c r="B41" s="17">
        <v>39</v>
      </c>
      <c r="C41" s="17" t="s">
        <v>76</v>
      </c>
      <c r="D41" s="17" t="s">
        <v>77</v>
      </c>
      <c r="E41" s="17" t="s">
        <v>34</v>
      </c>
      <c r="F41" s="17">
        <v>10</v>
      </c>
      <c r="G41" s="17"/>
      <c r="H41" s="17" t="s">
        <v>578</v>
      </c>
      <c r="I4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SVL.L.10.p</v>
      </c>
      <c r="J41" s="18" t="s">
        <v>167</v>
      </c>
      <c r="K41" s="18"/>
      <c r="L41" s="8" t="str" cm="1">
        <f t="array" ref="L41">IFERROR(_xlfn.IFS(tbl_indicator_library3[[#This Row],[Level]]="L","Local",tbl_indicator_library3[[#This Row],[Level]]="N","National",tbl_indicator_library3[[#This Row],[Level]]="G","Global",tbl_indicator_library3[[#This Row],[Level]]="S","Global Landscape"),"")</f>
        <v>Local</v>
      </c>
      <c r="M41" s="8" t="str" cm="1">
        <f t="array" ref="M4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1" s="14"/>
      <c r="O41" s="15" t="s">
        <v>579</v>
      </c>
      <c r="P41" s="8" t="s">
        <v>592</v>
      </c>
    </row>
    <row r="42" spans="1:16" s="4" customFormat="1" ht="58" x14ac:dyDescent="0.35">
      <c r="A42" s="1"/>
      <c r="B42" s="17">
        <v>40</v>
      </c>
      <c r="C42" s="17" t="s">
        <v>76</v>
      </c>
      <c r="D42" s="17" t="s">
        <v>77</v>
      </c>
      <c r="E42" s="17" t="s">
        <v>34</v>
      </c>
      <c r="F42" s="17">
        <v>10</v>
      </c>
      <c r="G42" s="17"/>
      <c r="H42" s="17" t="s">
        <v>96</v>
      </c>
      <c r="I4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SVL.L.10.n</v>
      </c>
      <c r="J42" s="18" t="s">
        <v>167</v>
      </c>
      <c r="K42" s="18"/>
      <c r="L42" s="8" t="str" cm="1">
        <f t="array" ref="L42">IFERROR(_xlfn.IFS(tbl_indicator_library3[[#This Row],[Level]]="L","Local",tbl_indicator_library3[[#This Row],[Level]]="N","National",tbl_indicator_library3[[#This Row],[Level]]="G","Global",tbl_indicator_library3[[#This Row],[Level]]="S","Global Landscape"),"")</f>
        <v>Local</v>
      </c>
      <c r="M42" s="8" t="str" cm="1">
        <f t="array" ref="M4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2" s="14">
        <v>6000000</v>
      </c>
      <c r="O42" s="15" t="s">
        <v>48</v>
      </c>
      <c r="P42" s="8" t="s">
        <v>168</v>
      </c>
    </row>
    <row r="43" spans="1:16" s="4" customFormat="1" ht="58" x14ac:dyDescent="0.35">
      <c r="A43" s="1"/>
      <c r="B43" s="7">
        <v>41</v>
      </c>
      <c r="C43" s="17" t="s">
        <v>76</v>
      </c>
      <c r="D43" s="17" t="s">
        <v>77</v>
      </c>
      <c r="E43" s="17" t="s">
        <v>34</v>
      </c>
      <c r="F43" s="17">
        <v>11</v>
      </c>
      <c r="G43" s="17"/>
      <c r="H43" s="17"/>
      <c r="I4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SVL.L.11</v>
      </c>
      <c r="J43" s="18" t="s">
        <v>173</v>
      </c>
      <c r="K43" s="18"/>
      <c r="L43" s="8" t="str" cm="1">
        <f t="array" ref="L43">IFERROR(_xlfn.IFS(tbl_indicator_library3[[#This Row],[Level]]="L","Local",tbl_indicator_library3[[#This Row],[Level]]="N","National",tbl_indicator_library3[[#This Row],[Level]]="G","Global",tbl_indicator_library3[[#This Row],[Level]]="S","Global Landscape"),"")</f>
        <v>Local</v>
      </c>
      <c r="M43" s="8" t="str" cm="1">
        <f t="array" ref="M4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3" s="20"/>
      <c r="O43" s="20" t="s">
        <v>48</v>
      </c>
      <c r="P43" s="18" t="s">
        <v>174</v>
      </c>
    </row>
    <row r="44" spans="1:16" s="4" customFormat="1" ht="43.5" x14ac:dyDescent="0.35">
      <c r="A44" s="1"/>
      <c r="B44" s="7">
        <v>42</v>
      </c>
      <c r="C44" s="17" t="s">
        <v>76</v>
      </c>
      <c r="D44" s="17" t="s">
        <v>77</v>
      </c>
      <c r="E44" s="17" t="s">
        <v>34</v>
      </c>
      <c r="F44" s="17">
        <v>12</v>
      </c>
      <c r="G44" s="17"/>
      <c r="H44" s="17"/>
      <c r="I4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SVL.L.12</v>
      </c>
      <c r="J44" s="18" t="s">
        <v>177</v>
      </c>
      <c r="K44" s="18"/>
      <c r="L44" s="8" t="str" cm="1">
        <f t="array" ref="L44">IFERROR(_xlfn.IFS(tbl_indicator_library3[[#This Row],[Level]]="L","Local",tbl_indicator_library3[[#This Row],[Level]]="N","National",tbl_indicator_library3[[#This Row],[Level]]="G","Global",tbl_indicator_library3[[#This Row],[Level]]="S","Global Landscape"),"")</f>
        <v>Local</v>
      </c>
      <c r="M44" s="8" t="str" cm="1">
        <f t="array" ref="M4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4" s="20"/>
      <c r="O44" s="20" t="s">
        <v>178</v>
      </c>
      <c r="P44" s="18" t="s">
        <v>179</v>
      </c>
    </row>
    <row r="45" spans="1:16" s="4" customFormat="1" ht="43.5" x14ac:dyDescent="0.35">
      <c r="A45" s="1"/>
      <c r="B45" s="7">
        <v>43</v>
      </c>
      <c r="C45" s="7" t="s">
        <v>76</v>
      </c>
      <c r="D45" s="7" t="s">
        <v>77</v>
      </c>
      <c r="E45" s="7" t="s">
        <v>34</v>
      </c>
      <c r="F45" s="7">
        <v>13</v>
      </c>
      <c r="G45" s="7"/>
      <c r="H45" s="17"/>
      <c r="I4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SVL.L.13</v>
      </c>
      <c r="J45" s="8" t="s">
        <v>182</v>
      </c>
      <c r="K45" s="8"/>
      <c r="L45" s="8" t="str" cm="1">
        <f t="array" ref="L45">IFERROR(_xlfn.IFS(tbl_indicator_library3[[#This Row],[Level]]="L","Local",tbl_indicator_library3[[#This Row],[Level]]="N","National",tbl_indicator_library3[[#This Row],[Level]]="G","Global",tbl_indicator_library3[[#This Row],[Level]]="S","Global Landscape"),"")</f>
        <v>Local</v>
      </c>
      <c r="M45" s="8" t="str" cm="1">
        <f t="array" ref="M4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5" s="20"/>
      <c r="O45" s="20" t="s">
        <v>178</v>
      </c>
      <c r="P45" s="8" t="s">
        <v>183</v>
      </c>
    </row>
    <row r="46" spans="1:16" s="4" customFormat="1" ht="43.5" x14ac:dyDescent="0.35">
      <c r="A46" s="1"/>
      <c r="B46" s="7">
        <v>44</v>
      </c>
      <c r="C46" s="7" t="s">
        <v>76</v>
      </c>
      <c r="D46" s="7" t="s">
        <v>77</v>
      </c>
      <c r="E46" s="7" t="s">
        <v>34</v>
      </c>
      <c r="F46" s="7">
        <v>14</v>
      </c>
      <c r="G46" s="7"/>
      <c r="H46" s="17"/>
      <c r="I4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SVL.L.14</v>
      </c>
      <c r="J46" s="8" t="s">
        <v>186</v>
      </c>
      <c r="K46" s="8"/>
      <c r="L46" s="8" t="str" cm="1">
        <f t="array" ref="L46">IFERROR(_xlfn.IFS(tbl_indicator_library3[[#This Row],[Level]]="L","Local",tbl_indicator_library3[[#This Row],[Level]]="N","National",tbl_indicator_library3[[#This Row],[Level]]="G","Global",tbl_indicator_library3[[#This Row],[Level]]="S","Global Landscape"),"")</f>
        <v>Local</v>
      </c>
      <c r="M46" s="8" t="str" cm="1">
        <f t="array" ref="M4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46" s="20"/>
      <c r="O46" s="20" t="s">
        <v>178</v>
      </c>
      <c r="P46" s="24" t="s">
        <v>187</v>
      </c>
    </row>
    <row r="47" spans="1:16" s="4" customFormat="1" ht="43.5" x14ac:dyDescent="0.35">
      <c r="A47" s="1"/>
      <c r="B47" s="17">
        <v>45</v>
      </c>
      <c r="C47" s="17" t="s">
        <v>76</v>
      </c>
      <c r="D47" s="17" t="s">
        <v>190</v>
      </c>
      <c r="E47" s="17" t="s">
        <v>34</v>
      </c>
      <c r="F47" s="17">
        <v>1</v>
      </c>
      <c r="G47" s="17"/>
      <c r="H47" s="17" t="s">
        <v>96</v>
      </c>
      <c r="I4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SYS.L.1.n</v>
      </c>
      <c r="J47" s="18" t="s">
        <v>191</v>
      </c>
      <c r="K47" s="18"/>
      <c r="L47" s="8" t="str" cm="1">
        <f t="array" ref="L47">IFERROR(_xlfn.IFS(tbl_indicator_library3[[#This Row],[Level]]="L","Local",tbl_indicator_library3[[#This Row],[Level]]="N","National",tbl_indicator_library3[[#This Row],[Level]]="G","Global",tbl_indicator_library3[[#This Row],[Level]]="S","Global Landscape"),"")</f>
        <v>Local</v>
      </c>
      <c r="M47" s="8" t="str" cm="1">
        <f t="array" ref="M4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47" s="25">
        <v>150</v>
      </c>
      <c r="O47" s="26" t="s">
        <v>192</v>
      </c>
      <c r="P47" s="18" t="s">
        <v>193</v>
      </c>
    </row>
    <row r="48" spans="1:16" s="4" customFormat="1" ht="58" x14ac:dyDescent="0.35">
      <c r="A48" s="1"/>
      <c r="B48" s="17">
        <v>46</v>
      </c>
      <c r="C48" s="17" t="s">
        <v>76</v>
      </c>
      <c r="D48" s="17" t="s">
        <v>190</v>
      </c>
      <c r="E48" s="17" t="s">
        <v>34</v>
      </c>
      <c r="F48" s="17">
        <v>1</v>
      </c>
      <c r="G48" s="17"/>
      <c r="H48" s="17" t="s">
        <v>578</v>
      </c>
      <c r="I4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SYS.L.1.p</v>
      </c>
      <c r="J48" s="18" t="s">
        <v>191</v>
      </c>
      <c r="K48" s="18"/>
      <c r="L48" s="8" t="str" cm="1">
        <f t="array" ref="L48">IFERROR(_xlfn.IFS(tbl_indicator_library3[[#This Row],[Level]]="L","Local",tbl_indicator_library3[[#This Row],[Level]]="N","National",tbl_indicator_library3[[#This Row],[Level]]="G","Global",tbl_indicator_library3[[#This Row],[Level]]="S","Global Landscape"),"")</f>
        <v>Local</v>
      </c>
      <c r="M48" s="8" t="str" cm="1">
        <f t="array" ref="M4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48" s="43">
        <v>1</v>
      </c>
      <c r="O48" s="26" t="s">
        <v>593</v>
      </c>
      <c r="P48" s="18" t="s">
        <v>594</v>
      </c>
    </row>
    <row r="49" spans="1:16" s="4" customFormat="1" ht="43.5" x14ac:dyDescent="0.35">
      <c r="A49" s="1"/>
      <c r="B49" s="7">
        <v>47</v>
      </c>
      <c r="C49" s="17" t="s">
        <v>76</v>
      </c>
      <c r="D49" s="17" t="s">
        <v>190</v>
      </c>
      <c r="E49" s="17" t="s">
        <v>34</v>
      </c>
      <c r="F49" s="17">
        <v>2</v>
      </c>
      <c r="G49" s="17"/>
      <c r="H49" s="17" t="s">
        <v>96</v>
      </c>
      <c r="I4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SYS.L.2.n</v>
      </c>
      <c r="J49" s="18" t="s">
        <v>197</v>
      </c>
      <c r="K49" s="18"/>
      <c r="L49" s="8" t="str" cm="1">
        <f t="array" ref="L49">IFERROR(_xlfn.IFS(tbl_indicator_library3[[#This Row],[Level]]="L","Local",tbl_indicator_library3[[#This Row],[Level]]="N","National",tbl_indicator_library3[[#This Row],[Level]]="G","Global",tbl_indicator_library3[[#This Row],[Level]]="S","Global Landscape"),"")</f>
        <v>Local</v>
      </c>
      <c r="M49" s="8" t="str" cm="1">
        <f t="array" ref="M4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49" s="25">
        <v>150</v>
      </c>
      <c r="O49" s="26" t="s">
        <v>36</v>
      </c>
      <c r="P49" s="18" t="s">
        <v>595</v>
      </c>
    </row>
    <row r="50" spans="1:16" s="4" customFormat="1" ht="43.5" x14ac:dyDescent="0.35">
      <c r="A50" s="1"/>
      <c r="B50" s="7">
        <v>48</v>
      </c>
      <c r="C50" s="17" t="s">
        <v>76</v>
      </c>
      <c r="D50" s="17" t="s">
        <v>190</v>
      </c>
      <c r="E50" s="17" t="s">
        <v>34</v>
      </c>
      <c r="F50" s="17">
        <v>2</v>
      </c>
      <c r="G50" s="17"/>
      <c r="H50" s="17" t="s">
        <v>578</v>
      </c>
      <c r="I5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SYS.L.2.p</v>
      </c>
      <c r="J50" s="18" t="s">
        <v>197</v>
      </c>
      <c r="K50" s="18"/>
      <c r="L50" s="8" t="str" cm="1">
        <f t="array" ref="L50">IFERROR(_xlfn.IFS(tbl_indicator_library3[[#This Row],[Level]]="L","Local",tbl_indicator_library3[[#This Row],[Level]]="N","National",tbl_indicator_library3[[#This Row],[Level]]="G","Global",tbl_indicator_library3[[#This Row],[Level]]="S","Global Landscape"),"")</f>
        <v>Local</v>
      </c>
      <c r="M50" s="8" t="str" cm="1">
        <f t="array" ref="M5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50" s="43">
        <v>1</v>
      </c>
      <c r="O50" s="26" t="s">
        <v>593</v>
      </c>
      <c r="P50" s="18" t="s">
        <v>596</v>
      </c>
    </row>
    <row r="51" spans="1:16" s="4" customFormat="1" ht="29" x14ac:dyDescent="0.35">
      <c r="A51" s="1"/>
      <c r="B51" s="17">
        <v>51</v>
      </c>
      <c r="C51" s="17" t="s">
        <v>76</v>
      </c>
      <c r="D51" s="17" t="s">
        <v>190</v>
      </c>
      <c r="E51" s="17" t="s">
        <v>34</v>
      </c>
      <c r="F51" s="17">
        <v>4</v>
      </c>
      <c r="G51" s="17"/>
      <c r="H51" s="17"/>
      <c r="I5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SYS.L.4</v>
      </c>
      <c r="J51" s="18" t="s">
        <v>200</v>
      </c>
      <c r="K51" s="18"/>
      <c r="L51" s="8" t="str" cm="1">
        <f t="array" ref="L51">IFERROR(_xlfn.IFS(tbl_indicator_library3[[#This Row],[Level]]="L","Local",tbl_indicator_library3[[#This Row],[Level]]="N","National",tbl_indicator_library3[[#This Row],[Level]]="G","Global",tbl_indicator_library3[[#This Row],[Level]]="S","Global Landscape"),"")</f>
        <v>Local</v>
      </c>
      <c r="M51" s="8" t="str" cm="1">
        <f t="array" ref="M5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51" s="26"/>
      <c r="O51" s="26" t="s">
        <v>201</v>
      </c>
      <c r="P51" s="18" t="s">
        <v>202</v>
      </c>
    </row>
    <row r="52" spans="1:16" s="4" customFormat="1" ht="58" x14ac:dyDescent="0.35">
      <c r="A52" s="1"/>
      <c r="B52" s="17">
        <v>52</v>
      </c>
      <c r="C52" s="17" t="s">
        <v>207</v>
      </c>
      <c r="D52" s="17" t="s">
        <v>208</v>
      </c>
      <c r="E52" s="17" t="s">
        <v>34</v>
      </c>
      <c r="F52" s="17">
        <v>1</v>
      </c>
      <c r="G52" s="17"/>
      <c r="H52" s="17" t="s">
        <v>96</v>
      </c>
      <c r="I5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OPW.L.1.n</v>
      </c>
      <c r="J52" s="18" t="s">
        <v>209</v>
      </c>
      <c r="K52" s="18"/>
      <c r="L52" s="8" t="str" cm="1">
        <f t="array" ref="L52">IFERROR(_xlfn.IFS(tbl_indicator_library3[[#This Row],[Level]]="L","Local",tbl_indicator_library3[[#This Row],[Level]]="N","National",tbl_indicator_library3[[#This Row],[Level]]="G","Global",tbl_indicator_library3[[#This Row],[Level]]="S","Global Landscape"),"")</f>
        <v>Local</v>
      </c>
      <c r="M52" s="8" t="str" cm="1">
        <f t="array" ref="M5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52" s="25">
        <v>113</v>
      </c>
      <c r="O52" s="26" t="s">
        <v>36</v>
      </c>
      <c r="P52" s="18" t="s">
        <v>210</v>
      </c>
    </row>
    <row r="53" spans="1:16" s="4" customFormat="1" ht="58" x14ac:dyDescent="0.35">
      <c r="A53" s="1"/>
      <c r="B53" s="7">
        <v>53</v>
      </c>
      <c r="C53" s="7" t="s">
        <v>207</v>
      </c>
      <c r="D53" s="7" t="s">
        <v>208</v>
      </c>
      <c r="E53" s="7" t="s">
        <v>34</v>
      </c>
      <c r="F53" s="7">
        <v>1</v>
      </c>
      <c r="G53" s="7"/>
      <c r="H53" s="17" t="s">
        <v>578</v>
      </c>
      <c r="I5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OPW.L.1.p</v>
      </c>
      <c r="J53" s="8" t="s">
        <v>209</v>
      </c>
      <c r="K53" s="8"/>
      <c r="L53" s="8" t="str" cm="1">
        <f t="array" ref="L53">IFERROR(_xlfn.IFS(tbl_indicator_library3[[#This Row],[Level]]="L","Local",tbl_indicator_library3[[#This Row],[Level]]="N","National",tbl_indicator_library3[[#This Row],[Level]]="G","Global",tbl_indicator_library3[[#This Row],[Level]]="S","Global Landscape"),"")</f>
        <v>Local</v>
      </c>
      <c r="M53" s="8" t="str" cm="1">
        <f t="array" ref="M5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53" s="42">
        <v>0.75</v>
      </c>
      <c r="O53" s="20" t="s">
        <v>593</v>
      </c>
      <c r="P53" s="8" t="s">
        <v>597</v>
      </c>
    </row>
    <row r="54" spans="1:16" s="4" customFormat="1" ht="43.5" x14ac:dyDescent="0.35">
      <c r="A54" s="1"/>
      <c r="B54" s="7">
        <v>62</v>
      </c>
      <c r="C54" s="17" t="s">
        <v>207</v>
      </c>
      <c r="D54" s="17" t="s">
        <v>214</v>
      </c>
      <c r="E54" s="17" t="s">
        <v>34</v>
      </c>
      <c r="F54" s="17">
        <v>4</v>
      </c>
      <c r="G54" s="17"/>
      <c r="H54" s="17" t="s">
        <v>96</v>
      </c>
      <c r="I5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OAC.L.4.n</v>
      </c>
      <c r="J54" s="18" t="s">
        <v>215</v>
      </c>
      <c r="K54" s="18"/>
      <c r="L54" s="8" t="str" cm="1">
        <f t="array" ref="L54">IFERROR(_xlfn.IFS(tbl_indicator_library3[[#This Row],[Level]]="L","Local",tbl_indicator_library3[[#This Row],[Level]]="N","National",tbl_indicator_library3[[#This Row],[Level]]="G","Global",tbl_indicator_library3[[#This Row],[Level]]="S","Global Landscape"),"")</f>
        <v>Local</v>
      </c>
      <c r="M54" s="8" t="str" cm="1">
        <f t="array" ref="M5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4" s="25">
        <v>150</v>
      </c>
      <c r="O54" s="26" t="s">
        <v>36</v>
      </c>
      <c r="P54" s="18" t="s">
        <v>216</v>
      </c>
    </row>
    <row r="55" spans="1:16" s="4" customFormat="1" ht="58" x14ac:dyDescent="0.35">
      <c r="A55" s="1"/>
      <c r="B55" s="17">
        <v>63</v>
      </c>
      <c r="C55" s="7" t="s">
        <v>207</v>
      </c>
      <c r="D55" s="7" t="s">
        <v>214</v>
      </c>
      <c r="E55" s="7" t="s">
        <v>34</v>
      </c>
      <c r="F55" s="7">
        <v>4</v>
      </c>
      <c r="G55" s="7"/>
      <c r="H55" s="17" t="s">
        <v>578</v>
      </c>
      <c r="I5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OAC.L.4.p</v>
      </c>
      <c r="J55" s="8" t="s">
        <v>215</v>
      </c>
      <c r="K55" s="8"/>
      <c r="L55" s="8" t="str" cm="1">
        <f t="array" ref="L55">IFERROR(_xlfn.IFS(tbl_indicator_library3[[#This Row],[Level]]="L","Local",tbl_indicator_library3[[#This Row],[Level]]="N","National",tbl_indicator_library3[[#This Row],[Level]]="G","Global",tbl_indicator_library3[[#This Row],[Level]]="S","Global Landscape"),"")</f>
        <v>Local</v>
      </c>
      <c r="M55" s="8" t="str" cm="1">
        <f t="array" ref="M5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5" s="42">
        <v>1</v>
      </c>
      <c r="O55" s="26" t="s">
        <v>593</v>
      </c>
      <c r="P55" s="8" t="s">
        <v>598</v>
      </c>
    </row>
    <row r="56" spans="1:16" s="4" customFormat="1" ht="58" x14ac:dyDescent="0.35">
      <c r="A56" s="1"/>
      <c r="B56" s="17">
        <v>64</v>
      </c>
      <c r="C56" s="17" t="s">
        <v>207</v>
      </c>
      <c r="D56" s="17" t="s">
        <v>214</v>
      </c>
      <c r="E56" s="17" t="s">
        <v>34</v>
      </c>
      <c r="F56" s="17">
        <v>5</v>
      </c>
      <c r="G56" s="17"/>
      <c r="H56" s="17" t="s">
        <v>96</v>
      </c>
      <c r="I5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OAC.L.5.n</v>
      </c>
      <c r="J56" s="18" t="s">
        <v>220</v>
      </c>
      <c r="K56" s="18"/>
      <c r="L56" s="8" t="str" cm="1">
        <f t="array" ref="L56">IFERROR(_xlfn.IFS(tbl_indicator_library3[[#This Row],[Level]]="L","Local",tbl_indicator_library3[[#This Row],[Level]]="N","National",tbl_indicator_library3[[#This Row],[Level]]="G","Global",tbl_indicator_library3[[#This Row],[Level]]="S","Global Landscape"),"")</f>
        <v>Local</v>
      </c>
      <c r="M56" s="8" t="str" cm="1">
        <f t="array" ref="M5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6" s="25">
        <v>150</v>
      </c>
      <c r="O56" s="26" t="s">
        <v>36</v>
      </c>
      <c r="P56" s="18" t="s">
        <v>221</v>
      </c>
    </row>
    <row r="57" spans="1:16" s="4" customFormat="1" ht="58" x14ac:dyDescent="0.35">
      <c r="A57" s="1"/>
      <c r="B57" s="7">
        <v>65</v>
      </c>
      <c r="C57" s="17" t="s">
        <v>207</v>
      </c>
      <c r="D57" s="17" t="s">
        <v>214</v>
      </c>
      <c r="E57" s="17" t="s">
        <v>34</v>
      </c>
      <c r="F57" s="17">
        <v>5</v>
      </c>
      <c r="G57" s="17"/>
      <c r="H57" s="17" t="s">
        <v>578</v>
      </c>
      <c r="I5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OAC.L.5.p</v>
      </c>
      <c r="J57" s="18" t="s">
        <v>220</v>
      </c>
      <c r="K57" s="18"/>
      <c r="L57" s="8" t="str" cm="1">
        <f t="array" ref="L57">IFERROR(_xlfn.IFS(tbl_indicator_library3[[#This Row],[Level]]="L","Local",tbl_indicator_library3[[#This Row],[Level]]="N","National",tbl_indicator_library3[[#This Row],[Level]]="G","Global",tbl_indicator_library3[[#This Row],[Level]]="S","Global Landscape"),"")</f>
        <v>Local</v>
      </c>
      <c r="M57" s="8" t="str" cm="1">
        <f t="array" ref="M5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7" s="42">
        <v>1</v>
      </c>
      <c r="O57" s="26" t="s">
        <v>599</v>
      </c>
      <c r="P57" s="18" t="s">
        <v>600</v>
      </c>
    </row>
    <row r="58" spans="1:16" s="4" customFormat="1" ht="58" x14ac:dyDescent="0.35">
      <c r="A58" s="1"/>
      <c r="B58" s="7">
        <v>66</v>
      </c>
      <c r="C58" s="17" t="s">
        <v>207</v>
      </c>
      <c r="D58" s="17" t="s">
        <v>214</v>
      </c>
      <c r="E58" s="17" t="s">
        <v>34</v>
      </c>
      <c r="F58" s="17">
        <v>6</v>
      </c>
      <c r="G58" s="17"/>
      <c r="H58" s="17"/>
      <c r="I5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OAC.L.6</v>
      </c>
      <c r="J58" s="18" t="s">
        <v>226</v>
      </c>
      <c r="K58" s="18"/>
      <c r="L58" s="8" t="str" cm="1">
        <f t="array" ref="L58">IFERROR(_xlfn.IFS(tbl_indicator_library3[[#This Row],[Level]]="L","Local",tbl_indicator_library3[[#This Row],[Level]]="N","National",tbl_indicator_library3[[#This Row],[Level]]="G","Global",tbl_indicator_library3[[#This Row],[Level]]="S","Global Landscape"),"")</f>
        <v>Local</v>
      </c>
      <c r="M58" s="8" t="str" cm="1">
        <f t="array" ref="M5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58" s="26"/>
      <c r="O58" s="26" t="s">
        <v>227</v>
      </c>
      <c r="P58" s="8" t="s">
        <v>228</v>
      </c>
    </row>
    <row r="59" spans="1:16" s="4" customFormat="1" ht="29" x14ac:dyDescent="0.35">
      <c r="A59" s="1"/>
      <c r="B59" s="7">
        <v>67</v>
      </c>
      <c r="C59" s="17" t="s">
        <v>207</v>
      </c>
      <c r="D59" s="17" t="s">
        <v>232</v>
      </c>
      <c r="E59" s="17" t="s">
        <v>34</v>
      </c>
      <c r="F59" s="17">
        <v>1</v>
      </c>
      <c r="G59" s="17"/>
      <c r="H59" s="17" t="s">
        <v>96</v>
      </c>
      <c r="I5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OFI.L.1.n</v>
      </c>
      <c r="J59" s="18" t="s">
        <v>233</v>
      </c>
      <c r="K59" s="18"/>
      <c r="L59" s="8" t="str" cm="1">
        <f t="array" ref="L59">IFERROR(_xlfn.IFS(tbl_indicator_library3[[#This Row],[Level]]="L","Local",tbl_indicator_library3[[#This Row],[Level]]="N","National",tbl_indicator_library3[[#This Row],[Level]]="G","Global",tbl_indicator_library3[[#This Row],[Level]]="S","Global Landscape"),"")</f>
        <v>Local</v>
      </c>
      <c r="M59" s="8" t="str" cm="1">
        <f t="array" ref="M5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59" s="25">
        <v>150</v>
      </c>
      <c r="O59" s="26" t="s">
        <v>36</v>
      </c>
      <c r="P59" s="21" t="s">
        <v>234</v>
      </c>
    </row>
    <row r="60" spans="1:16" s="4" customFormat="1" ht="29" x14ac:dyDescent="0.35">
      <c r="A60" s="1"/>
      <c r="B60" s="7">
        <v>68</v>
      </c>
      <c r="C60" s="17" t="s">
        <v>207</v>
      </c>
      <c r="D60" s="17" t="s">
        <v>232</v>
      </c>
      <c r="E60" s="17" t="s">
        <v>34</v>
      </c>
      <c r="F60" s="17">
        <v>1</v>
      </c>
      <c r="G60" s="17"/>
      <c r="H60" s="17" t="s">
        <v>578</v>
      </c>
      <c r="I6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OFI.L.1.p</v>
      </c>
      <c r="J60" s="18" t="s">
        <v>233</v>
      </c>
      <c r="K60" s="18"/>
      <c r="L60" s="8" t="str" cm="1">
        <f t="array" ref="L60">IFERROR(_xlfn.IFS(tbl_indicator_library3[[#This Row],[Level]]="L","Local",tbl_indicator_library3[[#This Row],[Level]]="N","National",tbl_indicator_library3[[#This Row],[Level]]="G","Global",tbl_indicator_library3[[#This Row],[Level]]="S","Global Landscape"),"")</f>
        <v>Local</v>
      </c>
      <c r="M60" s="8" t="str" cm="1">
        <f t="array" ref="M6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60" s="42">
        <v>1</v>
      </c>
      <c r="O60" s="26" t="s">
        <v>593</v>
      </c>
      <c r="P60" s="21" t="s">
        <v>234</v>
      </c>
    </row>
    <row r="61" spans="1:16" s="4" customFormat="1" ht="29" x14ac:dyDescent="0.35">
      <c r="A61" s="1"/>
      <c r="B61" s="17">
        <v>69</v>
      </c>
      <c r="C61" s="17" t="s">
        <v>207</v>
      </c>
      <c r="D61" s="17" t="s">
        <v>232</v>
      </c>
      <c r="E61" s="17" t="s">
        <v>34</v>
      </c>
      <c r="F61" s="17">
        <v>2</v>
      </c>
      <c r="G61" s="17"/>
      <c r="H61" s="17" t="s">
        <v>96</v>
      </c>
      <c r="I6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OFI.L.2.n</v>
      </c>
      <c r="J61" s="18" t="s">
        <v>238</v>
      </c>
      <c r="K61" s="18"/>
      <c r="L61" s="8" t="str" cm="1">
        <f t="array" ref="L61">IFERROR(_xlfn.IFS(tbl_indicator_library3[[#This Row],[Level]]="L","Local",tbl_indicator_library3[[#This Row],[Level]]="N","National",tbl_indicator_library3[[#This Row],[Level]]="G","Global",tbl_indicator_library3[[#This Row],[Level]]="S","Global Landscape"),"")</f>
        <v>Local</v>
      </c>
      <c r="M61" s="8" t="str" cm="1">
        <f t="array" ref="M6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61" s="25">
        <v>150</v>
      </c>
      <c r="O61" s="26" t="s">
        <v>36</v>
      </c>
      <c r="P61" s="21" t="s">
        <v>239</v>
      </c>
    </row>
    <row r="62" spans="1:16" s="4" customFormat="1" ht="29" x14ac:dyDescent="0.35">
      <c r="A62" s="1"/>
      <c r="B62" s="17">
        <v>70</v>
      </c>
      <c r="C62" s="17" t="s">
        <v>207</v>
      </c>
      <c r="D62" s="17" t="s">
        <v>232</v>
      </c>
      <c r="E62" s="17" t="s">
        <v>34</v>
      </c>
      <c r="F62" s="17">
        <v>2</v>
      </c>
      <c r="G62" s="17"/>
      <c r="H62" s="17" t="s">
        <v>578</v>
      </c>
      <c r="I6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OFI.L.2.p</v>
      </c>
      <c r="J62" s="18" t="s">
        <v>238</v>
      </c>
      <c r="K62" s="18"/>
      <c r="L62" s="8" t="str" cm="1">
        <f t="array" ref="L62">IFERROR(_xlfn.IFS(tbl_indicator_library3[[#This Row],[Level]]="L","Local",tbl_indicator_library3[[#This Row],[Level]]="N","National",tbl_indicator_library3[[#This Row],[Level]]="G","Global",tbl_indicator_library3[[#This Row],[Level]]="S","Global Landscape"),"")</f>
        <v>Local</v>
      </c>
      <c r="M62" s="8" t="str" cm="1">
        <f t="array" ref="M6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62" s="42">
        <v>1</v>
      </c>
      <c r="O62" s="26" t="s">
        <v>593</v>
      </c>
      <c r="P62" s="21" t="s">
        <v>239</v>
      </c>
    </row>
    <row r="63" spans="1:16" s="4" customFormat="1" ht="87" x14ac:dyDescent="0.35">
      <c r="A63" s="1"/>
      <c r="B63" s="7">
        <v>73</v>
      </c>
      <c r="C63" s="17" t="s">
        <v>207</v>
      </c>
      <c r="D63" s="17" t="s">
        <v>243</v>
      </c>
      <c r="E63" s="17" t="s">
        <v>34</v>
      </c>
      <c r="F63" s="17">
        <v>1</v>
      </c>
      <c r="G63" s="17"/>
      <c r="H63" s="17" t="s">
        <v>96</v>
      </c>
      <c r="I6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ODE.L.1.n</v>
      </c>
      <c r="J63" s="18" t="s">
        <v>244</v>
      </c>
      <c r="K63" s="18"/>
      <c r="L63" s="8" t="str" cm="1">
        <f t="array" ref="L63">IFERROR(_xlfn.IFS(tbl_indicator_library3[[#This Row],[Level]]="L","Local",tbl_indicator_library3[[#This Row],[Level]]="N","National",tbl_indicator_library3[[#This Row],[Level]]="G","Global",tbl_indicator_library3[[#This Row],[Level]]="S","Global Landscape"),"")</f>
        <v>Local</v>
      </c>
      <c r="M63" s="8" t="str" cm="1">
        <f t="array" ref="M6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3" s="25">
        <v>150</v>
      </c>
      <c r="O63" s="26" t="s">
        <v>36</v>
      </c>
      <c r="P63" s="18" t="s">
        <v>245</v>
      </c>
    </row>
    <row r="64" spans="1:16" s="4" customFormat="1" ht="87" x14ac:dyDescent="0.35">
      <c r="A64" s="1"/>
      <c r="B64" s="7">
        <v>74</v>
      </c>
      <c r="C64" s="17" t="s">
        <v>207</v>
      </c>
      <c r="D64" s="17" t="s">
        <v>243</v>
      </c>
      <c r="E64" s="17" t="s">
        <v>34</v>
      </c>
      <c r="F64" s="17">
        <v>1</v>
      </c>
      <c r="G64" s="17"/>
      <c r="H64" s="17" t="s">
        <v>578</v>
      </c>
      <c r="I6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ODE.L.1.p</v>
      </c>
      <c r="J64" s="18" t="s">
        <v>244</v>
      </c>
      <c r="K64" s="18"/>
      <c r="L64" s="8" t="str" cm="1">
        <f t="array" ref="L64">IFERROR(_xlfn.IFS(tbl_indicator_library3[[#This Row],[Level]]="L","Local",tbl_indicator_library3[[#This Row],[Level]]="N","National",tbl_indicator_library3[[#This Row],[Level]]="G","Global",tbl_indicator_library3[[#This Row],[Level]]="S","Global Landscape"),"")</f>
        <v>Local</v>
      </c>
      <c r="M64" s="8" t="str" cm="1">
        <f t="array" ref="M6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4" s="42">
        <v>1</v>
      </c>
      <c r="O64" s="26" t="s">
        <v>593</v>
      </c>
      <c r="P64" s="18" t="s">
        <v>601</v>
      </c>
    </row>
    <row r="65" spans="1:16" s="4" customFormat="1" ht="29" x14ac:dyDescent="0.35">
      <c r="A65" s="1"/>
      <c r="B65" s="17">
        <v>75</v>
      </c>
      <c r="C65" s="17" t="s">
        <v>207</v>
      </c>
      <c r="D65" s="17" t="s">
        <v>243</v>
      </c>
      <c r="E65" s="17" t="s">
        <v>34</v>
      </c>
      <c r="F65" s="17">
        <v>2</v>
      </c>
      <c r="G65" s="17"/>
      <c r="H65" s="17"/>
      <c r="I6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ODE.L.2</v>
      </c>
      <c r="J65" s="18" t="s">
        <v>249</v>
      </c>
      <c r="K65" s="18"/>
      <c r="L65" s="8" t="str" cm="1">
        <f t="array" ref="L65">IFERROR(_xlfn.IFS(tbl_indicator_library3[[#This Row],[Level]]="L","Local",tbl_indicator_library3[[#This Row],[Level]]="N","National",tbl_indicator_library3[[#This Row],[Level]]="G","Global",tbl_indicator_library3[[#This Row],[Level]]="S","Global Landscape"),"")</f>
        <v>Local</v>
      </c>
      <c r="M65" s="8" t="str" cm="1">
        <f t="array" ref="M6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5" s="26"/>
      <c r="O65" s="26"/>
      <c r="P65" s="18" t="s">
        <v>250</v>
      </c>
    </row>
    <row r="66" spans="1:16" s="4" customFormat="1" ht="29" x14ac:dyDescent="0.35">
      <c r="A66" s="1"/>
      <c r="B66" s="17">
        <v>76</v>
      </c>
      <c r="C66" s="17" t="s">
        <v>207</v>
      </c>
      <c r="D66" s="17" t="s">
        <v>243</v>
      </c>
      <c r="E66" s="17" t="s">
        <v>34</v>
      </c>
      <c r="F66" s="17">
        <v>3</v>
      </c>
      <c r="G66" s="17"/>
      <c r="H66" s="17" t="s">
        <v>96</v>
      </c>
      <c r="I6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ODE.L.3.n</v>
      </c>
      <c r="J66" s="18" t="s">
        <v>254</v>
      </c>
      <c r="K66" s="18"/>
      <c r="L66" s="8" t="str" cm="1">
        <f t="array" ref="L66">IFERROR(_xlfn.IFS(tbl_indicator_library3[[#This Row],[Level]]="L","Local",tbl_indicator_library3[[#This Row],[Level]]="N","National",tbl_indicator_library3[[#This Row],[Level]]="G","Global",tbl_indicator_library3[[#This Row],[Level]]="S","Global Landscape"),"")</f>
        <v>Local</v>
      </c>
      <c r="M66" s="8" t="str" cm="1">
        <f t="array" ref="M6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6" s="25">
        <v>150</v>
      </c>
      <c r="O66" s="26" t="s">
        <v>36</v>
      </c>
      <c r="P66" s="21" t="s">
        <v>602</v>
      </c>
    </row>
    <row r="67" spans="1:16" s="4" customFormat="1" ht="29" x14ac:dyDescent="0.35">
      <c r="A67" s="1"/>
      <c r="B67" s="7">
        <v>77</v>
      </c>
      <c r="C67" s="17" t="s">
        <v>207</v>
      </c>
      <c r="D67" s="17" t="s">
        <v>243</v>
      </c>
      <c r="E67" s="17" t="s">
        <v>34</v>
      </c>
      <c r="F67" s="17">
        <v>3</v>
      </c>
      <c r="G67" s="17"/>
      <c r="H67" s="17" t="s">
        <v>578</v>
      </c>
      <c r="I6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ODE.L.3.p</v>
      </c>
      <c r="J67" s="18" t="s">
        <v>254</v>
      </c>
      <c r="K67" s="18"/>
      <c r="L67" s="8" t="str" cm="1">
        <f t="array" ref="L67">IFERROR(_xlfn.IFS(tbl_indicator_library3[[#This Row],[Level]]="L","Local",tbl_indicator_library3[[#This Row],[Level]]="N","National",tbl_indicator_library3[[#This Row],[Level]]="G","Global",tbl_indicator_library3[[#This Row],[Level]]="S","Global Landscape"),"")</f>
        <v>Local</v>
      </c>
      <c r="M67" s="8" t="str" cm="1">
        <f t="array" ref="M6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7" s="42">
        <v>1</v>
      </c>
      <c r="O67" s="26" t="s">
        <v>593</v>
      </c>
      <c r="P67" s="21" t="s">
        <v>602</v>
      </c>
    </row>
    <row r="68" spans="1:16" s="4" customFormat="1" ht="43.5" x14ac:dyDescent="0.35">
      <c r="A68" s="1"/>
      <c r="B68" s="7">
        <v>78</v>
      </c>
      <c r="C68" s="17" t="s">
        <v>207</v>
      </c>
      <c r="D68" s="17" t="s">
        <v>243</v>
      </c>
      <c r="E68" s="17" t="s">
        <v>34</v>
      </c>
      <c r="F68" s="17">
        <v>4</v>
      </c>
      <c r="G68" s="17"/>
      <c r="H68" s="17" t="s">
        <v>96</v>
      </c>
      <c r="I6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ODE.L.4.n</v>
      </c>
      <c r="J68" s="18" t="s">
        <v>259</v>
      </c>
      <c r="K68" s="18"/>
      <c r="L68" s="8" t="str" cm="1">
        <f t="array" ref="L68">IFERROR(_xlfn.IFS(tbl_indicator_library3[[#This Row],[Level]]="L","Local",tbl_indicator_library3[[#This Row],[Level]]="N","National",tbl_indicator_library3[[#This Row],[Level]]="G","Global",tbl_indicator_library3[[#This Row],[Level]]="S","Global Landscape"),"")</f>
        <v>Local</v>
      </c>
      <c r="M68" s="8" t="str" cm="1">
        <f t="array" ref="M6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8" s="25">
        <v>150</v>
      </c>
      <c r="O68" s="26" t="s">
        <v>36</v>
      </c>
      <c r="P68" s="21" t="s">
        <v>260</v>
      </c>
    </row>
    <row r="69" spans="1:16" s="4" customFormat="1" ht="43.5" x14ac:dyDescent="0.35">
      <c r="A69" s="1"/>
      <c r="B69" s="7">
        <v>79</v>
      </c>
      <c r="C69" s="17" t="s">
        <v>207</v>
      </c>
      <c r="D69" s="17" t="s">
        <v>243</v>
      </c>
      <c r="E69" s="17" t="s">
        <v>34</v>
      </c>
      <c r="F69" s="17">
        <v>4</v>
      </c>
      <c r="G69" s="17"/>
      <c r="H69" s="17" t="s">
        <v>578</v>
      </c>
      <c r="I6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ODE.L.4.p</v>
      </c>
      <c r="J69" s="18" t="s">
        <v>259</v>
      </c>
      <c r="K69" s="18"/>
      <c r="L69" s="8" t="str" cm="1">
        <f t="array" ref="L69">IFERROR(_xlfn.IFS(tbl_indicator_library3[[#This Row],[Level]]="L","Local",tbl_indicator_library3[[#This Row],[Level]]="N","National",tbl_indicator_library3[[#This Row],[Level]]="G","Global",tbl_indicator_library3[[#This Row],[Level]]="S","Global Landscape"),"")</f>
        <v>Local</v>
      </c>
      <c r="M69" s="8" t="str" cm="1">
        <f t="array" ref="M6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69" s="42">
        <v>1</v>
      </c>
      <c r="O69" s="26" t="s">
        <v>593</v>
      </c>
      <c r="P69" s="21" t="s">
        <v>260</v>
      </c>
    </row>
    <row r="70" spans="1:16" s="4" customFormat="1" ht="43.5" x14ac:dyDescent="0.35">
      <c r="A70" s="1"/>
      <c r="B70" s="7">
        <v>80</v>
      </c>
      <c r="C70" s="17" t="s">
        <v>207</v>
      </c>
      <c r="D70" s="17" t="s">
        <v>264</v>
      </c>
      <c r="E70" s="17" t="s">
        <v>34</v>
      </c>
      <c r="F70" s="17">
        <v>1</v>
      </c>
      <c r="G70" s="17"/>
      <c r="H70" s="17" t="s">
        <v>96</v>
      </c>
      <c r="I7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OCA.L.1.n</v>
      </c>
      <c r="J70" s="18" t="s">
        <v>265</v>
      </c>
      <c r="K70" s="18"/>
      <c r="L70" s="8" t="str" cm="1">
        <f t="array" ref="L70">IFERROR(_xlfn.IFS(tbl_indicator_library3[[#This Row],[Level]]="L","Local",tbl_indicator_library3[[#This Row],[Level]]="N","National",tbl_indicator_library3[[#This Row],[Level]]="G","Global",tbl_indicator_library3[[#This Row],[Level]]="S","Global Landscape"),"")</f>
        <v>Local</v>
      </c>
      <c r="M70" s="8" t="str" cm="1">
        <f t="array" ref="M7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70" s="25">
        <v>150</v>
      </c>
      <c r="O70" s="26" t="s">
        <v>36</v>
      </c>
      <c r="P70" s="18" t="s">
        <v>266</v>
      </c>
    </row>
    <row r="71" spans="1:16" s="4" customFormat="1" ht="29" x14ac:dyDescent="0.35">
      <c r="A71" s="1"/>
      <c r="B71" s="17">
        <v>81</v>
      </c>
      <c r="C71" s="17" t="s">
        <v>207</v>
      </c>
      <c r="D71" s="17" t="s">
        <v>264</v>
      </c>
      <c r="E71" s="17" t="s">
        <v>34</v>
      </c>
      <c r="F71" s="17">
        <v>1</v>
      </c>
      <c r="G71" s="17"/>
      <c r="H71" s="17" t="s">
        <v>578</v>
      </c>
      <c r="I7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OCA.L.1.p</v>
      </c>
      <c r="J71" s="18" t="s">
        <v>265</v>
      </c>
      <c r="K71" s="18"/>
      <c r="L71" s="8" t="str" cm="1">
        <f t="array" ref="L71">IFERROR(_xlfn.IFS(tbl_indicator_library3[[#This Row],[Level]]="L","Local",tbl_indicator_library3[[#This Row],[Level]]="N","National",tbl_indicator_library3[[#This Row],[Level]]="G","Global",tbl_indicator_library3[[#This Row],[Level]]="S","Global Landscape"),"")</f>
        <v>Local</v>
      </c>
      <c r="M71" s="8" t="str" cm="1">
        <f t="array" ref="M7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71" s="42">
        <v>1</v>
      </c>
      <c r="O71" s="26" t="s">
        <v>593</v>
      </c>
      <c r="P71" s="18" t="s">
        <v>603</v>
      </c>
    </row>
    <row r="72" spans="1:16" s="4" customFormat="1" ht="72.5" x14ac:dyDescent="0.35">
      <c r="A72" s="1"/>
      <c r="B72" s="17">
        <v>82</v>
      </c>
      <c r="C72" s="17" t="s">
        <v>76</v>
      </c>
      <c r="D72" s="17" t="s">
        <v>77</v>
      </c>
      <c r="E72" s="17" t="s">
        <v>57</v>
      </c>
      <c r="F72" s="17">
        <v>1</v>
      </c>
      <c r="G72" s="17">
        <v>1</v>
      </c>
      <c r="H72" s="17" t="s">
        <v>96</v>
      </c>
      <c r="I7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SVL.N.1.1.n</v>
      </c>
      <c r="J72" s="18" t="s">
        <v>97</v>
      </c>
      <c r="K72" s="18" t="s">
        <v>98</v>
      </c>
      <c r="L72" s="8" t="str" cm="1">
        <f t="array" ref="L72">IFERROR(_xlfn.IFS(tbl_indicator_library3[[#This Row],[Level]]="L","Local",tbl_indicator_library3[[#This Row],[Level]]="N","National",tbl_indicator_library3[[#This Row],[Level]]="G","Global",tbl_indicator_library3[[#This Row],[Level]]="S","Global Landscape"),"")</f>
        <v>National</v>
      </c>
      <c r="M72" s="8" t="str" cm="1">
        <f t="array" ref="M7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2" s="25"/>
      <c r="O72" s="26" t="s">
        <v>48</v>
      </c>
      <c r="P72" s="21" t="s">
        <v>269</v>
      </c>
    </row>
    <row r="73" spans="1:16" s="4" customFormat="1" ht="72.5" x14ac:dyDescent="0.35">
      <c r="A73" s="1"/>
      <c r="B73" s="7">
        <v>83</v>
      </c>
      <c r="C73" s="17" t="s">
        <v>76</v>
      </c>
      <c r="D73" s="17" t="s">
        <v>77</v>
      </c>
      <c r="E73" s="17" t="s">
        <v>57</v>
      </c>
      <c r="F73" s="17">
        <v>1</v>
      </c>
      <c r="G73" s="17">
        <v>1</v>
      </c>
      <c r="H73" s="17" t="s">
        <v>578</v>
      </c>
      <c r="I7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SVL.N.1.1.p</v>
      </c>
      <c r="J73" s="18" t="s">
        <v>97</v>
      </c>
      <c r="K73" s="18" t="s">
        <v>98</v>
      </c>
      <c r="L73" s="8" t="str" cm="1">
        <f t="array" ref="L73">IFERROR(_xlfn.IFS(tbl_indicator_library3[[#This Row],[Level]]="L","Local",tbl_indicator_library3[[#This Row],[Level]]="N","National",tbl_indicator_library3[[#This Row],[Level]]="G","Global",tbl_indicator_library3[[#This Row],[Level]]="S","Global Landscape"),"")</f>
        <v>National</v>
      </c>
      <c r="M73" s="8" t="str" cm="1">
        <f t="array" ref="M7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3" s="25"/>
      <c r="O73" s="26" t="s">
        <v>579</v>
      </c>
      <c r="P73" s="21" t="s">
        <v>604</v>
      </c>
    </row>
    <row r="74" spans="1:16" s="4" customFormat="1" ht="58" x14ac:dyDescent="0.35">
      <c r="A74" s="1"/>
      <c r="B74" s="7">
        <v>84</v>
      </c>
      <c r="C74" s="17" t="s">
        <v>76</v>
      </c>
      <c r="D74" s="17" t="s">
        <v>77</v>
      </c>
      <c r="E74" s="17" t="s">
        <v>57</v>
      </c>
      <c r="F74" s="17">
        <v>1</v>
      </c>
      <c r="G74" s="17">
        <v>2</v>
      </c>
      <c r="H74" s="17" t="s">
        <v>96</v>
      </c>
      <c r="I7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SVL.N.1.2.n</v>
      </c>
      <c r="J74" s="18" t="s">
        <v>97</v>
      </c>
      <c r="K74" s="18" t="s">
        <v>103</v>
      </c>
      <c r="L74" s="8" t="str" cm="1">
        <f t="array" ref="L74">IFERROR(_xlfn.IFS(tbl_indicator_library3[[#This Row],[Level]]="L","Local",tbl_indicator_library3[[#This Row],[Level]]="N","National",tbl_indicator_library3[[#This Row],[Level]]="G","Global",tbl_indicator_library3[[#This Row],[Level]]="S","Global Landscape"),"")</f>
        <v>National</v>
      </c>
      <c r="M74" s="8" t="str" cm="1">
        <f t="array" ref="M7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4" s="25"/>
      <c r="O74" s="26" t="s">
        <v>48</v>
      </c>
      <c r="P74" s="21" t="s">
        <v>270</v>
      </c>
    </row>
    <row r="75" spans="1:16" s="4" customFormat="1" ht="58" x14ac:dyDescent="0.35">
      <c r="A75" s="1"/>
      <c r="B75" s="7">
        <v>85</v>
      </c>
      <c r="C75" s="17" t="s">
        <v>76</v>
      </c>
      <c r="D75" s="17" t="s">
        <v>77</v>
      </c>
      <c r="E75" s="17" t="s">
        <v>57</v>
      </c>
      <c r="F75" s="17">
        <v>1</v>
      </c>
      <c r="G75" s="17">
        <v>2</v>
      </c>
      <c r="H75" s="17" t="s">
        <v>578</v>
      </c>
      <c r="I7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SVL.N.1.2.p</v>
      </c>
      <c r="J75" s="18" t="s">
        <v>97</v>
      </c>
      <c r="K75" s="18" t="s">
        <v>103</v>
      </c>
      <c r="L75" s="8" t="str" cm="1">
        <f t="array" ref="L75">IFERROR(_xlfn.IFS(tbl_indicator_library3[[#This Row],[Level]]="L","Local",tbl_indicator_library3[[#This Row],[Level]]="N","National",tbl_indicator_library3[[#This Row],[Level]]="G","Global",tbl_indicator_library3[[#This Row],[Level]]="S","Global Landscape"),"")</f>
        <v>National</v>
      </c>
      <c r="M75" s="8" t="str" cm="1">
        <f t="array" ref="M7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5" s="25"/>
      <c r="O75" s="26" t="s">
        <v>579</v>
      </c>
      <c r="P75" s="21" t="s">
        <v>605</v>
      </c>
    </row>
    <row r="76" spans="1:16" s="4" customFormat="1" ht="29" x14ac:dyDescent="0.35">
      <c r="A76" s="1"/>
      <c r="B76" s="7">
        <v>86</v>
      </c>
      <c r="C76" s="17" t="s">
        <v>76</v>
      </c>
      <c r="D76" s="17" t="s">
        <v>77</v>
      </c>
      <c r="E76" s="17" t="s">
        <v>57</v>
      </c>
      <c r="F76" s="17">
        <v>1</v>
      </c>
      <c r="G76" s="17">
        <v>3</v>
      </c>
      <c r="H76" s="17" t="s">
        <v>96</v>
      </c>
      <c r="I7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SVL.N.1.3.n</v>
      </c>
      <c r="J76" s="18" t="s">
        <v>97</v>
      </c>
      <c r="K76" s="18" t="s">
        <v>107</v>
      </c>
      <c r="L76" s="8" t="str" cm="1">
        <f t="array" ref="L76">IFERROR(_xlfn.IFS(tbl_indicator_library3[[#This Row],[Level]]="L","Local",tbl_indicator_library3[[#This Row],[Level]]="N","National",tbl_indicator_library3[[#This Row],[Level]]="G","Global",tbl_indicator_library3[[#This Row],[Level]]="S","Global Landscape"),"")</f>
        <v>National</v>
      </c>
      <c r="M76" s="8" t="str" cm="1">
        <f t="array" ref="M7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6" s="25"/>
      <c r="O76" s="26" t="s">
        <v>48</v>
      </c>
      <c r="P76" s="21" t="s">
        <v>272</v>
      </c>
    </row>
    <row r="77" spans="1:16" s="4" customFormat="1" ht="29" x14ac:dyDescent="0.35">
      <c r="A77" s="1"/>
      <c r="B77" s="17">
        <v>87</v>
      </c>
      <c r="C77" s="17" t="s">
        <v>76</v>
      </c>
      <c r="D77" s="17" t="s">
        <v>77</v>
      </c>
      <c r="E77" s="17" t="s">
        <v>57</v>
      </c>
      <c r="F77" s="17">
        <v>1</v>
      </c>
      <c r="G77" s="17">
        <v>3</v>
      </c>
      <c r="H77" s="17" t="s">
        <v>578</v>
      </c>
      <c r="I7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SVL.N.1.3.p</v>
      </c>
      <c r="J77" s="18" t="s">
        <v>97</v>
      </c>
      <c r="K77" s="18" t="s">
        <v>107</v>
      </c>
      <c r="L77" s="8" t="str" cm="1">
        <f t="array" ref="L77">IFERROR(_xlfn.IFS(tbl_indicator_library3[[#This Row],[Level]]="L","Local",tbl_indicator_library3[[#This Row],[Level]]="N","National",tbl_indicator_library3[[#This Row],[Level]]="G","Global",tbl_indicator_library3[[#This Row],[Level]]="S","Global Landscape"),"")</f>
        <v>National</v>
      </c>
      <c r="M77" s="8" t="str" cm="1">
        <f t="array" ref="M7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7" s="25"/>
      <c r="O77" s="26" t="s">
        <v>579</v>
      </c>
      <c r="P77" s="21" t="s">
        <v>606</v>
      </c>
    </row>
    <row r="78" spans="1:16" s="4" customFormat="1" ht="29" x14ac:dyDescent="0.35">
      <c r="A78" s="1"/>
      <c r="B78" s="17">
        <v>88</v>
      </c>
      <c r="C78" s="17" t="s">
        <v>76</v>
      </c>
      <c r="D78" s="17" t="s">
        <v>77</v>
      </c>
      <c r="E78" s="17" t="s">
        <v>57</v>
      </c>
      <c r="F78" s="7">
        <v>2</v>
      </c>
      <c r="G78" s="7">
        <v>1</v>
      </c>
      <c r="H78" s="17" t="s">
        <v>96</v>
      </c>
      <c r="I7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SVL.N.2.1.n</v>
      </c>
      <c r="J78" s="8" t="s">
        <v>118</v>
      </c>
      <c r="K78" s="8" t="s">
        <v>119</v>
      </c>
      <c r="L78" s="8" t="str" cm="1">
        <f t="array" ref="L78">IFERROR(_xlfn.IFS(tbl_indicator_library3[[#This Row],[Level]]="L","Local",tbl_indicator_library3[[#This Row],[Level]]="N","National",tbl_indicator_library3[[#This Row],[Level]]="G","Global",tbl_indicator_library3[[#This Row],[Level]]="S","Global Landscape"),"")</f>
        <v>National</v>
      </c>
      <c r="M78" s="8" t="str" cm="1">
        <f t="array" ref="M7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8" s="19"/>
      <c r="O78" s="26" t="s">
        <v>48</v>
      </c>
      <c r="P78" s="21" t="s">
        <v>274</v>
      </c>
    </row>
    <row r="79" spans="1:16" s="4" customFormat="1" ht="29" x14ac:dyDescent="0.35">
      <c r="A79" s="1"/>
      <c r="B79" s="7">
        <v>89</v>
      </c>
      <c r="C79" s="17" t="s">
        <v>76</v>
      </c>
      <c r="D79" s="17" t="s">
        <v>77</v>
      </c>
      <c r="E79" s="17" t="s">
        <v>57</v>
      </c>
      <c r="F79" s="7">
        <v>2</v>
      </c>
      <c r="G79" s="7">
        <v>1</v>
      </c>
      <c r="H79" s="17" t="s">
        <v>578</v>
      </c>
      <c r="I7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SVL.N.2.1.p</v>
      </c>
      <c r="J79" s="8" t="s">
        <v>118</v>
      </c>
      <c r="K79" s="8" t="s">
        <v>119</v>
      </c>
      <c r="L79" s="8" t="str" cm="1">
        <f t="array" ref="L79">IFERROR(_xlfn.IFS(tbl_indicator_library3[[#This Row],[Level]]="L","Local",tbl_indicator_library3[[#This Row],[Level]]="N","National",tbl_indicator_library3[[#This Row],[Level]]="G","Global",tbl_indicator_library3[[#This Row],[Level]]="S","Global Landscape"),"")</f>
        <v>National</v>
      </c>
      <c r="M79" s="8" t="str" cm="1">
        <f t="array" ref="M7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79" s="19"/>
      <c r="O79" s="26" t="s">
        <v>579</v>
      </c>
      <c r="P79" s="21" t="s">
        <v>607</v>
      </c>
    </row>
    <row r="80" spans="1:16" s="4" customFormat="1" ht="29" x14ac:dyDescent="0.35">
      <c r="A80" s="1"/>
      <c r="B80" s="7">
        <v>90</v>
      </c>
      <c r="C80" s="17" t="s">
        <v>76</v>
      </c>
      <c r="D80" s="17" t="s">
        <v>77</v>
      </c>
      <c r="E80" s="17" t="s">
        <v>57</v>
      </c>
      <c r="F80" s="7">
        <v>2</v>
      </c>
      <c r="G80" s="7">
        <v>2</v>
      </c>
      <c r="H80" s="17" t="s">
        <v>96</v>
      </c>
      <c r="I8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SVL.N.2.2.n</v>
      </c>
      <c r="J80" s="8" t="s">
        <v>118</v>
      </c>
      <c r="K80" s="8" t="s">
        <v>124</v>
      </c>
      <c r="L80" s="8" t="str" cm="1">
        <f t="array" ref="L80">IFERROR(_xlfn.IFS(tbl_indicator_library3[[#This Row],[Level]]="L","Local",tbl_indicator_library3[[#This Row],[Level]]="N","National",tbl_indicator_library3[[#This Row],[Level]]="G","Global",tbl_indicator_library3[[#This Row],[Level]]="S","Global Landscape"),"")</f>
        <v>National</v>
      </c>
      <c r="M80" s="8" t="str" cm="1">
        <f t="array" ref="M8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0" s="19"/>
      <c r="O80" s="26" t="s">
        <v>48</v>
      </c>
      <c r="P80" s="21" t="s">
        <v>276</v>
      </c>
    </row>
    <row r="81" spans="1:16" s="4" customFormat="1" ht="29" x14ac:dyDescent="0.35">
      <c r="A81" s="1"/>
      <c r="B81" s="7">
        <v>91</v>
      </c>
      <c r="C81" s="17" t="s">
        <v>76</v>
      </c>
      <c r="D81" s="17" t="s">
        <v>77</v>
      </c>
      <c r="E81" s="17" t="s">
        <v>57</v>
      </c>
      <c r="F81" s="7">
        <v>2</v>
      </c>
      <c r="G81" s="7">
        <v>2</v>
      </c>
      <c r="H81" s="17" t="s">
        <v>578</v>
      </c>
      <c r="I8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SVL.N.2.2.p</v>
      </c>
      <c r="J81" s="8" t="s">
        <v>118</v>
      </c>
      <c r="K81" s="8" t="s">
        <v>124</v>
      </c>
      <c r="L81" s="8" t="str" cm="1">
        <f t="array" ref="L81">IFERROR(_xlfn.IFS(tbl_indicator_library3[[#This Row],[Level]]="L","Local",tbl_indicator_library3[[#This Row],[Level]]="N","National",tbl_indicator_library3[[#This Row],[Level]]="G","Global",tbl_indicator_library3[[#This Row],[Level]]="S","Global Landscape"),"")</f>
        <v>National</v>
      </c>
      <c r="M81" s="8" t="str" cm="1">
        <f t="array" ref="M8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1" s="19"/>
      <c r="O81" s="26" t="s">
        <v>579</v>
      </c>
      <c r="P81" s="21" t="s">
        <v>608</v>
      </c>
    </row>
    <row r="82" spans="1:16" s="4" customFormat="1" ht="29" x14ac:dyDescent="0.35">
      <c r="A82" s="1"/>
      <c r="B82" s="7">
        <v>92</v>
      </c>
      <c r="C82" s="17" t="s">
        <v>76</v>
      </c>
      <c r="D82" s="17" t="s">
        <v>77</v>
      </c>
      <c r="E82" s="17" t="s">
        <v>57</v>
      </c>
      <c r="F82" s="17">
        <v>3</v>
      </c>
      <c r="G82" s="17">
        <v>1</v>
      </c>
      <c r="H82" s="17"/>
      <c r="I8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SVL.N.3.1</v>
      </c>
      <c r="J82" s="18" t="s">
        <v>153</v>
      </c>
      <c r="K82" s="18" t="s">
        <v>154</v>
      </c>
      <c r="L82" s="8" t="str" cm="1">
        <f t="array" ref="L82">IFERROR(_xlfn.IFS(tbl_indicator_library3[[#This Row],[Level]]="L","Local",tbl_indicator_library3[[#This Row],[Level]]="N","National",tbl_indicator_library3[[#This Row],[Level]]="G","Global",tbl_indicator_library3[[#This Row],[Level]]="S","Global Landscape"),"")</f>
        <v>National</v>
      </c>
      <c r="M82" s="8" t="str" cm="1">
        <f t="array" ref="M8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2" s="43">
        <v>1</v>
      </c>
      <c r="O82" s="26" t="s">
        <v>278</v>
      </c>
      <c r="P82" s="18" t="s">
        <v>279</v>
      </c>
    </row>
    <row r="83" spans="1:16" s="4" customFormat="1" ht="29" x14ac:dyDescent="0.35">
      <c r="A83" s="1"/>
      <c r="B83" s="17">
        <v>93</v>
      </c>
      <c r="C83" s="17" t="s">
        <v>76</v>
      </c>
      <c r="D83" s="17" t="s">
        <v>77</v>
      </c>
      <c r="E83" s="17" t="s">
        <v>57</v>
      </c>
      <c r="F83" s="17">
        <v>3</v>
      </c>
      <c r="G83" s="17">
        <v>2</v>
      </c>
      <c r="H83" s="17"/>
      <c r="I8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SVL.N.3.2</v>
      </c>
      <c r="J83" s="18" t="s">
        <v>153</v>
      </c>
      <c r="K83" s="18" t="s">
        <v>159</v>
      </c>
      <c r="L83" s="8" t="str" cm="1">
        <f t="array" ref="L83">IFERROR(_xlfn.IFS(tbl_indicator_library3[[#This Row],[Level]]="L","Local",tbl_indicator_library3[[#This Row],[Level]]="N","National",tbl_indicator_library3[[#This Row],[Level]]="G","Global",tbl_indicator_library3[[#This Row],[Level]]="S","Global Landscape"),"")</f>
        <v>National</v>
      </c>
      <c r="M83" s="8" t="str" cm="1">
        <f t="array" ref="M8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3" s="43">
        <v>1</v>
      </c>
      <c r="O83" s="26" t="s">
        <v>278</v>
      </c>
      <c r="P83" s="18" t="s">
        <v>281</v>
      </c>
    </row>
    <row r="84" spans="1:16" s="4" customFormat="1" ht="29" x14ac:dyDescent="0.35">
      <c r="A84" s="1"/>
      <c r="B84" s="17">
        <v>94</v>
      </c>
      <c r="C84" s="17" t="s">
        <v>76</v>
      </c>
      <c r="D84" s="17" t="s">
        <v>77</v>
      </c>
      <c r="E84" s="17" t="s">
        <v>57</v>
      </c>
      <c r="F84" s="17">
        <v>3</v>
      </c>
      <c r="G84" s="17">
        <v>3</v>
      </c>
      <c r="H84" s="17"/>
      <c r="I8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SVL.N.3.3</v>
      </c>
      <c r="J84" s="18" t="s">
        <v>153</v>
      </c>
      <c r="K84" s="18" t="s">
        <v>163</v>
      </c>
      <c r="L84" s="8" t="str" cm="1">
        <f t="array" ref="L84">IFERROR(_xlfn.IFS(tbl_indicator_library3[[#This Row],[Level]]="L","Local",tbl_indicator_library3[[#This Row],[Level]]="N","National",tbl_indicator_library3[[#This Row],[Level]]="G","Global",tbl_indicator_library3[[#This Row],[Level]]="S","Global Landscape"),"")</f>
        <v>National</v>
      </c>
      <c r="M84" s="8" t="str" cm="1">
        <f t="array" ref="M8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4" s="43">
        <v>1</v>
      </c>
      <c r="O84" s="26" t="s">
        <v>278</v>
      </c>
      <c r="P84" s="18" t="s">
        <v>283</v>
      </c>
    </row>
    <row r="85" spans="1:16" s="4" customFormat="1" ht="29" x14ac:dyDescent="0.35">
      <c r="A85" s="1"/>
      <c r="B85" s="7">
        <v>95</v>
      </c>
      <c r="C85" s="17" t="s">
        <v>76</v>
      </c>
      <c r="D85" s="17" t="s">
        <v>77</v>
      </c>
      <c r="E85" s="17" t="s">
        <v>57</v>
      </c>
      <c r="F85" s="17">
        <v>4</v>
      </c>
      <c r="G85" s="17">
        <v>1</v>
      </c>
      <c r="H85" s="17"/>
      <c r="I8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SVL.N.4.1</v>
      </c>
      <c r="J85" s="18" t="s">
        <v>139</v>
      </c>
      <c r="K85" s="18" t="s">
        <v>140</v>
      </c>
      <c r="L85" s="8" t="str" cm="1">
        <f t="array" ref="L85">IFERROR(_xlfn.IFS(tbl_indicator_library3[[#This Row],[Level]]="L","Local",tbl_indicator_library3[[#This Row],[Level]]="N","National",tbl_indicator_library3[[#This Row],[Level]]="G","Global",tbl_indicator_library3[[#This Row],[Level]]="S","Global Landscape"),"")</f>
        <v>National</v>
      </c>
      <c r="M85" s="8" t="str" cm="1">
        <f t="array" ref="M8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5" s="43">
        <v>1</v>
      </c>
      <c r="O85" s="26" t="s">
        <v>285</v>
      </c>
      <c r="P85" s="18" t="s">
        <v>286</v>
      </c>
    </row>
    <row r="86" spans="1:16" s="4" customFormat="1" ht="43.5" x14ac:dyDescent="0.35">
      <c r="A86" s="1"/>
      <c r="B86" s="7">
        <v>96</v>
      </c>
      <c r="C86" s="17" t="s">
        <v>76</v>
      </c>
      <c r="D86" s="17" t="s">
        <v>77</v>
      </c>
      <c r="E86" s="17" t="s">
        <v>57</v>
      </c>
      <c r="F86" s="17">
        <v>4</v>
      </c>
      <c r="G86" s="17">
        <v>2</v>
      </c>
      <c r="H86" s="17"/>
      <c r="I8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SVL.N.4.2</v>
      </c>
      <c r="J86" s="18" t="s">
        <v>139</v>
      </c>
      <c r="K86" s="18" t="s">
        <v>145</v>
      </c>
      <c r="L86" s="8" t="str" cm="1">
        <f t="array" ref="L86">IFERROR(_xlfn.IFS(tbl_indicator_library3[[#This Row],[Level]]="L","Local",tbl_indicator_library3[[#This Row],[Level]]="N","National",tbl_indicator_library3[[#This Row],[Level]]="G","Global",tbl_indicator_library3[[#This Row],[Level]]="S","Global Landscape"),"")</f>
        <v>National</v>
      </c>
      <c r="M86" s="8" t="str" cm="1">
        <f t="array" ref="M8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6" s="43">
        <v>1</v>
      </c>
      <c r="O86" s="26" t="s">
        <v>285</v>
      </c>
      <c r="P86" s="18" t="s">
        <v>287</v>
      </c>
    </row>
    <row r="87" spans="1:16" s="4" customFormat="1" ht="29" x14ac:dyDescent="0.35">
      <c r="A87" s="1"/>
      <c r="B87" s="7">
        <v>97</v>
      </c>
      <c r="C87" s="17" t="s">
        <v>76</v>
      </c>
      <c r="D87" s="17" t="s">
        <v>77</v>
      </c>
      <c r="E87" s="17" t="s">
        <v>57</v>
      </c>
      <c r="F87" s="17">
        <v>4</v>
      </c>
      <c r="G87" s="17">
        <v>3</v>
      </c>
      <c r="H87" s="17"/>
      <c r="I8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SVL.N.4.3</v>
      </c>
      <c r="J87" s="18" t="s">
        <v>139</v>
      </c>
      <c r="K87" s="18" t="s">
        <v>149</v>
      </c>
      <c r="L87" s="8" t="str" cm="1">
        <f t="array" ref="L87">IFERROR(_xlfn.IFS(tbl_indicator_library3[[#This Row],[Level]]="L","Local",tbl_indicator_library3[[#This Row],[Level]]="N","National",tbl_indicator_library3[[#This Row],[Level]]="G","Global",tbl_indicator_library3[[#This Row],[Level]]="S","Global Landscape"),"")</f>
        <v>National</v>
      </c>
      <c r="M87" s="8" t="str" cm="1">
        <f t="array" ref="M8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7" s="43">
        <v>1</v>
      </c>
      <c r="O87" s="26" t="s">
        <v>285</v>
      </c>
      <c r="P87" s="18" t="s">
        <v>289</v>
      </c>
    </row>
    <row r="88" spans="1:16" s="4" customFormat="1" ht="14.5" x14ac:dyDescent="0.35">
      <c r="A88" s="1"/>
      <c r="B88" s="7">
        <v>98</v>
      </c>
      <c r="C88" s="7" t="s">
        <v>76</v>
      </c>
      <c r="D88" s="7" t="s">
        <v>77</v>
      </c>
      <c r="E88" s="7" t="s">
        <v>57</v>
      </c>
      <c r="F88" s="7">
        <v>5</v>
      </c>
      <c r="G88" s="7">
        <v>1</v>
      </c>
      <c r="H88" s="17"/>
      <c r="I8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SVL.N.5.1</v>
      </c>
      <c r="J88" s="8" t="s">
        <v>291</v>
      </c>
      <c r="K88" s="8"/>
      <c r="L88" s="8" t="str" cm="1">
        <f t="array" ref="L88">IFERROR(_xlfn.IFS(tbl_indicator_library3[[#This Row],[Level]]="L","Local",tbl_indicator_library3[[#This Row],[Level]]="N","National",tbl_indicator_library3[[#This Row],[Level]]="G","Global",tbl_indicator_library3[[#This Row],[Level]]="S","Global Landscape"),"")</f>
        <v>National</v>
      </c>
      <c r="M88" s="8" t="str" cm="1">
        <f t="array" ref="M8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88" s="42"/>
      <c r="O88" s="20" t="s">
        <v>48</v>
      </c>
      <c r="P88" s="8" t="s">
        <v>292</v>
      </c>
    </row>
    <row r="89" spans="1:16" s="4" customFormat="1" ht="43.5" x14ac:dyDescent="0.35">
      <c r="A89" s="1"/>
      <c r="B89" s="7">
        <v>102</v>
      </c>
      <c r="C89" s="17" t="s">
        <v>76</v>
      </c>
      <c r="D89" s="17" t="s">
        <v>190</v>
      </c>
      <c r="E89" s="17" t="s">
        <v>57</v>
      </c>
      <c r="F89" s="17">
        <v>1</v>
      </c>
      <c r="G89" s="17"/>
      <c r="H89" s="17" t="s">
        <v>96</v>
      </c>
      <c r="I8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SYS.N.1.n</v>
      </c>
      <c r="J89" s="18" t="s">
        <v>295</v>
      </c>
      <c r="K89" s="18"/>
      <c r="L89" s="8" t="str" cm="1">
        <f t="array" ref="L89">IFERROR(_xlfn.IFS(tbl_indicator_library3[[#This Row],[Level]]="L","Local",tbl_indicator_library3[[#This Row],[Level]]="N","National",tbl_indicator_library3[[#This Row],[Level]]="G","Global",tbl_indicator_library3[[#This Row],[Level]]="S","Global Landscape"),"")</f>
        <v>National</v>
      </c>
      <c r="M89" s="8" t="str" cm="1">
        <f t="array" ref="M8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89" s="19">
        <v>20</v>
      </c>
      <c r="O89" s="26" t="s">
        <v>66</v>
      </c>
      <c r="P89" s="18" t="s">
        <v>296</v>
      </c>
    </row>
    <row r="90" spans="1:16" s="4" customFormat="1" ht="58" x14ac:dyDescent="0.35">
      <c r="A90" s="1"/>
      <c r="B90" s="7">
        <v>103</v>
      </c>
      <c r="C90" s="17" t="s">
        <v>76</v>
      </c>
      <c r="D90" s="17" t="s">
        <v>190</v>
      </c>
      <c r="E90" s="17" t="s">
        <v>57</v>
      </c>
      <c r="F90" s="17">
        <v>1</v>
      </c>
      <c r="G90" s="17"/>
      <c r="H90" s="17" t="s">
        <v>578</v>
      </c>
      <c r="I9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SYS.N.1.p</v>
      </c>
      <c r="J90" s="18" t="s">
        <v>295</v>
      </c>
      <c r="K90" s="18"/>
      <c r="L90" s="8" t="str" cm="1">
        <f t="array" ref="L90">IFERROR(_xlfn.IFS(tbl_indicator_library3[[#This Row],[Level]]="L","Local",tbl_indicator_library3[[#This Row],[Level]]="N","National",tbl_indicator_library3[[#This Row],[Level]]="G","Global",tbl_indicator_library3[[#This Row],[Level]]="S","Global Landscape"),"")</f>
        <v>National</v>
      </c>
      <c r="M90" s="8" t="str" cm="1">
        <f t="array" ref="M9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90" s="43">
        <v>1</v>
      </c>
      <c r="O90" s="26" t="s">
        <v>609</v>
      </c>
      <c r="P90" s="18" t="s">
        <v>610</v>
      </c>
    </row>
    <row r="91" spans="1:16" s="4" customFormat="1" ht="43.5" x14ac:dyDescent="0.35">
      <c r="A91" s="1"/>
      <c r="B91" s="7">
        <v>104</v>
      </c>
      <c r="C91" s="17" t="s">
        <v>76</v>
      </c>
      <c r="D91" s="17" t="s">
        <v>190</v>
      </c>
      <c r="E91" s="17" t="s">
        <v>57</v>
      </c>
      <c r="F91" s="17">
        <v>2</v>
      </c>
      <c r="G91" s="17"/>
      <c r="H91" s="17"/>
      <c r="I9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SYS.N.2</v>
      </c>
      <c r="J91" s="18" t="s">
        <v>300</v>
      </c>
      <c r="K91" s="18"/>
      <c r="L91" s="8" t="str" cm="1">
        <f t="array" ref="L91">IFERROR(_xlfn.IFS(tbl_indicator_library3[[#This Row],[Level]]="L","Local",tbl_indicator_library3[[#This Row],[Level]]="N","National",tbl_indicator_library3[[#This Row],[Level]]="G","Global",tbl_indicator_library3[[#This Row],[Level]]="S","Global Landscape"),"")</f>
        <v>National</v>
      </c>
      <c r="M91" s="8" t="str" cm="1">
        <f t="array" ref="M9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91" s="19">
        <v>300</v>
      </c>
      <c r="O91" s="26" t="s">
        <v>301</v>
      </c>
      <c r="P91" s="18" t="s">
        <v>302</v>
      </c>
    </row>
    <row r="92" spans="1:16" s="4" customFormat="1" ht="43.5" x14ac:dyDescent="0.35">
      <c r="A92" s="1"/>
      <c r="B92" s="17">
        <v>105</v>
      </c>
      <c r="C92" s="7" t="s">
        <v>76</v>
      </c>
      <c r="D92" s="7" t="s">
        <v>190</v>
      </c>
      <c r="E92" s="7" t="s">
        <v>57</v>
      </c>
      <c r="F92" s="7">
        <v>3</v>
      </c>
      <c r="G92" s="7"/>
      <c r="H92" s="17"/>
      <c r="I9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SYS.N.3</v>
      </c>
      <c r="J92" s="8" t="s">
        <v>306</v>
      </c>
      <c r="K92" s="8"/>
      <c r="L92" s="8" t="str" cm="1">
        <f t="array" ref="L92">IFERROR(_xlfn.IFS(tbl_indicator_library3[[#This Row],[Level]]="L","Local",tbl_indicator_library3[[#This Row],[Level]]="N","National",tbl_indicator_library3[[#This Row],[Level]]="G","Global",tbl_indicator_library3[[#This Row],[Level]]="S","Global Landscape"),"")</f>
        <v>National</v>
      </c>
      <c r="M92" s="8" t="str" cm="1">
        <f t="array" ref="M9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92" s="19">
        <v>150</v>
      </c>
      <c r="O92" s="20" t="s">
        <v>307</v>
      </c>
      <c r="P92" s="8" t="s">
        <v>308</v>
      </c>
    </row>
    <row r="93" spans="1:16" s="4" customFormat="1" ht="130.5" x14ac:dyDescent="0.35">
      <c r="A93" s="1"/>
      <c r="B93" s="7">
        <v>115</v>
      </c>
      <c r="C93" s="17" t="s">
        <v>207</v>
      </c>
      <c r="D93" s="17" t="s">
        <v>208</v>
      </c>
      <c r="E93" s="17" t="s">
        <v>57</v>
      </c>
      <c r="F93" s="17">
        <v>2</v>
      </c>
      <c r="G93" s="17"/>
      <c r="H93" s="17" t="s">
        <v>96</v>
      </c>
      <c r="I9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OPW.N.2.n</v>
      </c>
      <c r="J93" s="18" t="s">
        <v>611</v>
      </c>
      <c r="K93" s="18"/>
      <c r="L93" s="8" t="str" cm="1">
        <f t="array" ref="L93">IFERROR(_xlfn.IFS(tbl_indicator_library3[[#This Row],[Level]]="L","Local",tbl_indicator_library3[[#This Row],[Level]]="N","National",tbl_indicator_library3[[#This Row],[Level]]="G","Global",tbl_indicator_library3[[#This Row],[Level]]="S","Global Landscape"),"")</f>
        <v>National</v>
      </c>
      <c r="M93" s="8" t="str" cm="1">
        <f t="array" ref="M9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93" s="19">
        <v>20</v>
      </c>
      <c r="O93" s="15" t="s">
        <v>66</v>
      </c>
      <c r="P93" s="8" t="s">
        <v>312</v>
      </c>
    </row>
    <row r="94" spans="1:16" s="4" customFormat="1" ht="87" x14ac:dyDescent="0.35">
      <c r="A94" s="1"/>
      <c r="B94" s="7">
        <v>116</v>
      </c>
      <c r="C94" s="17" t="s">
        <v>207</v>
      </c>
      <c r="D94" s="17" t="s">
        <v>208</v>
      </c>
      <c r="E94" s="17" t="s">
        <v>57</v>
      </c>
      <c r="F94" s="17">
        <v>2</v>
      </c>
      <c r="G94" s="17"/>
      <c r="H94" s="17" t="s">
        <v>578</v>
      </c>
      <c r="I9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OPW.N.2.p</v>
      </c>
      <c r="J94" s="18" t="s">
        <v>611</v>
      </c>
      <c r="K94" s="18"/>
      <c r="L94" s="8" t="str" cm="1">
        <f t="array" ref="L94">IFERROR(_xlfn.IFS(tbl_indicator_library3[[#This Row],[Level]]="L","Local",tbl_indicator_library3[[#This Row],[Level]]="N","National",tbl_indicator_library3[[#This Row],[Level]]="G","Global",tbl_indicator_library3[[#This Row],[Level]]="S","Global Landscape"),"")</f>
        <v>National</v>
      </c>
      <c r="M94" s="8" t="str" cm="1">
        <f t="array" ref="M9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94" s="43">
        <v>1</v>
      </c>
      <c r="O94" s="26" t="s">
        <v>609</v>
      </c>
      <c r="P94" s="8" t="s">
        <v>612</v>
      </c>
    </row>
    <row r="95" spans="1:16" s="4" customFormat="1" ht="43.5" x14ac:dyDescent="0.35">
      <c r="A95" s="1"/>
      <c r="B95" s="17">
        <v>117</v>
      </c>
      <c r="C95" s="17" t="s">
        <v>207</v>
      </c>
      <c r="D95" s="17" t="s">
        <v>214</v>
      </c>
      <c r="E95" s="17" t="s">
        <v>57</v>
      </c>
      <c r="F95" s="17">
        <v>1</v>
      </c>
      <c r="G95" s="17"/>
      <c r="H95" s="17"/>
      <c r="I9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OAC.N.1</v>
      </c>
      <c r="J95" s="18" t="s">
        <v>314</v>
      </c>
      <c r="K95" s="18"/>
      <c r="L95" s="8" t="str" cm="1">
        <f t="array" ref="L95">IFERROR(_xlfn.IFS(tbl_indicator_library3[[#This Row],[Level]]="L","Local",tbl_indicator_library3[[#This Row],[Level]]="N","National",tbl_indicator_library3[[#This Row],[Level]]="G","Global",tbl_indicator_library3[[#This Row],[Level]]="S","Global Landscape"),"")</f>
        <v>National</v>
      </c>
      <c r="M95" s="8" t="str" cm="1">
        <f t="array" ref="M9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95" s="19">
        <v>40</v>
      </c>
      <c r="O95" s="26" t="s">
        <v>315</v>
      </c>
      <c r="P95" s="28" t="s">
        <v>316</v>
      </c>
    </row>
    <row r="96" spans="1:16" s="4" customFormat="1" ht="43.5" x14ac:dyDescent="0.35">
      <c r="A96" s="1"/>
      <c r="B96" s="17">
        <v>118</v>
      </c>
      <c r="C96" s="17" t="s">
        <v>207</v>
      </c>
      <c r="D96" s="17" t="s">
        <v>214</v>
      </c>
      <c r="E96" s="17" t="s">
        <v>57</v>
      </c>
      <c r="F96" s="17">
        <v>2</v>
      </c>
      <c r="G96" s="17"/>
      <c r="H96" s="17" t="s">
        <v>96</v>
      </c>
      <c r="I9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OAC.N.2.n</v>
      </c>
      <c r="J96" s="18" t="s">
        <v>319</v>
      </c>
      <c r="K96" s="18"/>
      <c r="L96" s="8" t="str" cm="1">
        <f t="array" ref="L96">IFERROR(_xlfn.IFS(tbl_indicator_library3[[#This Row],[Level]]="L","Local",tbl_indicator_library3[[#This Row],[Level]]="N","National",tbl_indicator_library3[[#This Row],[Level]]="G","Global",tbl_indicator_library3[[#This Row],[Level]]="S","Global Landscape"),"")</f>
        <v>National</v>
      </c>
      <c r="M96" s="8" t="str" cm="1">
        <f t="array" ref="M9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96" s="19">
        <v>20</v>
      </c>
      <c r="O96" s="15" t="s">
        <v>66</v>
      </c>
      <c r="P96" s="21" t="s">
        <v>320</v>
      </c>
    </row>
    <row r="97" spans="1:16" s="4" customFormat="1" ht="72.5" x14ac:dyDescent="0.35">
      <c r="A97" s="1"/>
      <c r="B97" s="7">
        <v>119</v>
      </c>
      <c r="C97" s="17" t="s">
        <v>207</v>
      </c>
      <c r="D97" s="17" t="s">
        <v>214</v>
      </c>
      <c r="E97" s="17" t="s">
        <v>57</v>
      </c>
      <c r="F97" s="17">
        <v>2</v>
      </c>
      <c r="G97" s="17"/>
      <c r="H97" s="17" t="s">
        <v>578</v>
      </c>
      <c r="I9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OAC.N.2.p</v>
      </c>
      <c r="J97" s="18" t="s">
        <v>319</v>
      </c>
      <c r="K97" s="18"/>
      <c r="L97" s="8" t="str" cm="1">
        <f t="array" ref="L97">IFERROR(_xlfn.IFS(tbl_indicator_library3[[#This Row],[Level]]="L","Local",tbl_indicator_library3[[#This Row],[Level]]="N","National",tbl_indicator_library3[[#This Row],[Level]]="G","Global",tbl_indicator_library3[[#This Row],[Level]]="S","Global Landscape"),"")</f>
        <v>National</v>
      </c>
      <c r="M97" s="8" t="str" cm="1">
        <f t="array" ref="M9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97" s="43">
        <v>1</v>
      </c>
      <c r="O97" s="26" t="s">
        <v>609</v>
      </c>
      <c r="P97" s="21" t="s">
        <v>613</v>
      </c>
    </row>
    <row r="98" spans="1:16" s="4" customFormat="1" ht="58" x14ac:dyDescent="0.35">
      <c r="A98" s="1"/>
      <c r="B98" s="7">
        <v>120</v>
      </c>
      <c r="C98" s="17" t="s">
        <v>207</v>
      </c>
      <c r="D98" s="17" t="s">
        <v>232</v>
      </c>
      <c r="E98" s="17" t="s">
        <v>57</v>
      </c>
      <c r="F98" s="17">
        <v>1</v>
      </c>
      <c r="G98" s="17"/>
      <c r="H98" s="17" t="s">
        <v>96</v>
      </c>
      <c r="I9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OFI.N.1.n</v>
      </c>
      <c r="J98" s="18" t="s">
        <v>323</v>
      </c>
      <c r="K98" s="18"/>
      <c r="L98" s="8" t="str" cm="1">
        <f t="array" ref="L98">IFERROR(_xlfn.IFS(tbl_indicator_library3[[#This Row],[Level]]="L","Local",tbl_indicator_library3[[#This Row],[Level]]="N","National",tbl_indicator_library3[[#This Row],[Level]]="G","Global",tbl_indicator_library3[[#This Row],[Level]]="S","Global Landscape"),"")</f>
        <v>National</v>
      </c>
      <c r="M98" s="8" t="str" cm="1">
        <f t="array" ref="M9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98" s="19">
        <v>20</v>
      </c>
      <c r="O98" s="26" t="s">
        <v>66</v>
      </c>
      <c r="P98" s="21" t="s">
        <v>324</v>
      </c>
    </row>
    <row r="99" spans="1:16" s="4" customFormat="1" ht="58" x14ac:dyDescent="0.35">
      <c r="A99" s="1"/>
      <c r="B99" s="7">
        <v>121</v>
      </c>
      <c r="C99" s="17" t="s">
        <v>207</v>
      </c>
      <c r="D99" s="17" t="s">
        <v>232</v>
      </c>
      <c r="E99" s="17" t="s">
        <v>57</v>
      </c>
      <c r="F99" s="17">
        <v>1</v>
      </c>
      <c r="G99" s="17"/>
      <c r="H99" s="17" t="s">
        <v>578</v>
      </c>
      <c r="I9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OFI.N.1.p</v>
      </c>
      <c r="J99" s="18" t="s">
        <v>323</v>
      </c>
      <c r="K99" s="18"/>
      <c r="L99" s="8" t="str" cm="1">
        <f t="array" ref="L99">IFERROR(_xlfn.IFS(tbl_indicator_library3[[#This Row],[Level]]="L","Local",tbl_indicator_library3[[#This Row],[Level]]="N","National",tbl_indicator_library3[[#This Row],[Level]]="G","Global",tbl_indicator_library3[[#This Row],[Level]]="S","Global Landscape"),"")</f>
        <v>National</v>
      </c>
      <c r="M99" s="8" t="str" cm="1">
        <f t="array" ref="M9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99" s="43">
        <v>1</v>
      </c>
      <c r="O99" s="26" t="s">
        <v>609</v>
      </c>
      <c r="P99" s="21" t="s">
        <v>614</v>
      </c>
    </row>
    <row r="100" spans="1:16" s="4" customFormat="1" ht="43.5" x14ac:dyDescent="0.35">
      <c r="A100" s="1"/>
      <c r="B100" s="7">
        <v>128</v>
      </c>
      <c r="C100" s="17" t="s">
        <v>207</v>
      </c>
      <c r="D100" s="17" t="s">
        <v>243</v>
      </c>
      <c r="E100" s="17" t="s">
        <v>57</v>
      </c>
      <c r="F100" s="17">
        <v>1</v>
      </c>
      <c r="G100" s="17"/>
      <c r="H100" s="17"/>
      <c r="I10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ODE.N.1</v>
      </c>
      <c r="J100" s="18" t="s">
        <v>328</v>
      </c>
      <c r="K100" s="18"/>
      <c r="L100" s="8" t="str" cm="1">
        <f t="array" ref="L100">IFERROR(_xlfn.IFS(tbl_indicator_library3[[#This Row],[Level]]="L","Local",tbl_indicator_library3[[#This Row],[Level]]="N","National",tbl_indicator_library3[[#This Row],[Level]]="G","Global",tbl_indicator_library3[[#This Row],[Level]]="S","Global Landscape"),"")</f>
        <v>National</v>
      </c>
      <c r="M100" s="8" t="str" cm="1">
        <f t="array" ref="M10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00" s="19">
        <v>100</v>
      </c>
      <c r="O100" s="26" t="s">
        <v>328</v>
      </c>
      <c r="P100" s="28" t="s">
        <v>329</v>
      </c>
    </row>
    <row r="101" spans="1:16" s="4" customFormat="1" ht="29" x14ac:dyDescent="0.35">
      <c r="A101" s="1"/>
      <c r="B101" s="17">
        <v>129</v>
      </c>
      <c r="C101" s="17" t="s">
        <v>207</v>
      </c>
      <c r="D101" s="17" t="s">
        <v>264</v>
      </c>
      <c r="E101" s="17" t="s">
        <v>57</v>
      </c>
      <c r="F101" s="17">
        <v>1</v>
      </c>
      <c r="G101" s="17"/>
      <c r="H101" s="17" t="s">
        <v>96</v>
      </c>
      <c r="I10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OCA.N.1.n</v>
      </c>
      <c r="J101" s="18" t="s">
        <v>332</v>
      </c>
      <c r="K101" s="18"/>
      <c r="L101" s="8" t="str" cm="1">
        <f t="array" ref="L101">IFERROR(_xlfn.IFS(tbl_indicator_library3[[#This Row],[Level]]="L","Local",tbl_indicator_library3[[#This Row],[Level]]="N","National",tbl_indicator_library3[[#This Row],[Level]]="G","Global",tbl_indicator_library3[[#This Row],[Level]]="S","Global Landscape"),"")</f>
        <v>National</v>
      </c>
      <c r="M101" s="8" t="str" cm="1">
        <f t="array" ref="M10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1" s="19">
        <v>10</v>
      </c>
      <c r="O101" s="26" t="s">
        <v>66</v>
      </c>
      <c r="P101" s="21" t="s">
        <v>333</v>
      </c>
    </row>
    <row r="102" spans="1:16" s="4" customFormat="1" ht="29" x14ac:dyDescent="0.35">
      <c r="A102" s="1"/>
      <c r="B102" s="17">
        <v>130</v>
      </c>
      <c r="C102" s="17" t="s">
        <v>207</v>
      </c>
      <c r="D102" s="17" t="s">
        <v>264</v>
      </c>
      <c r="E102" s="17" t="s">
        <v>57</v>
      </c>
      <c r="F102" s="17">
        <v>1</v>
      </c>
      <c r="G102" s="17"/>
      <c r="H102" s="17" t="s">
        <v>578</v>
      </c>
      <c r="I10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OCA.N.1.p</v>
      </c>
      <c r="J102" s="18" t="s">
        <v>332</v>
      </c>
      <c r="K102" s="18"/>
      <c r="L102" s="8" t="str" cm="1">
        <f t="array" ref="L102">IFERROR(_xlfn.IFS(tbl_indicator_library3[[#This Row],[Level]]="L","Local",tbl_indicator_library3[[#This Row],[Level]]="N","National",tbl_indicator_library3[[#This Row],[Level]]="G","Global",tbl_indicator_library3[[#This Row],[Level]]="S","Global Landscape"),"")</f>
        <v>National</v>
      </c>
      <c r="M102" s="8" t="str" cm="1">
        <f t="array" ref="M10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2" s="43">
        <v>0.5</v>
      </c>
      <c r="O102" s="26" t="s">
        <v>609</v>
      </c>
      <c r="P102" s="21" t="s">
        <v>615</v>
      </c>
    </row>
    <row r="103" spans="1:16" s="4" customFormat="1" ht="29" x14ac:dyDescent="0.35">
      <c r="A103" s="1"/>
      <c r="B103" s="7">
        <v>131</v>
      </c>
      <c r="C103" s="17" t="s">
        <v>207</v>
      </c>
      <c r="D103" s="17" t="s">
        <v>264</v>
      </c>
      <c r="E103" s="17" t="s">
        <v>57</v>
      </c>
      <c r="F103" s="17">
        <v>2</v>
      </c>
      <c r="G103" s="17"/>
      <c r="H103" s="17" t="s">
        <v>96</v>
      </c>
      <c r="I103"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OCA.N.2.n</v>
      </c>
      <c r="J103" s="18" t="s">
        <v>336</v>
      </c>
      <c r="K103" s="18"/>
      <c r="L103" s="8" t="str" cm="1">
        <f t="array" ref="L103">IFERROR(_xlfn.IFS(tbl_indicator_library3[[#This Row],[Level]]="L","Local",tbl_indicator_library3[[#This Row],[Level]]="N","National",tbl_indicator_library3[[#This Row],[Level]]="G","Global",tbl_indicator_library3[[#This Row],[Level]]="S","Global Landscape"),"")</f>
        <v>National</v>
      </c>
      <c r="M103" s="8" t="str" cm="1">
        <f t="array" ref="M10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3" s="19">
        <v>20</v>
      </c>
      <c r="O103" s="26" t="s">
        <v>66</v>
      </c>
      <c r="P103" s="21" t="s">
        <v>337</v>
      </c>
    </row>
    <row r="104" spans="1:16" s="4" customFormat="1" ht="29" x14ac:dyDescent="0.35">
      <c r="A104" s="1"/>
      <c r="B104" s="7">
        <v>132</v>
      </c>
      <c r="C104" s="17" t="s">
        <v>207</v>
      </c>
      <c r="D104" s="17" t="s">
        <v>264</v>
      </c>
      <c r="E104" s="17" t="s">
        <v>57</v>
      </c>
      <c r="F104" s="17">
        <v>2</v>
      </c>
      <c r="G104" s="17"/>
      <c r="H104" s="17" t="s">
        <v>578</v>
      </c>
      <c r="I104"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OCA.N.2.p</v>
      </c>
      <c r="J104" s="18" t="s">
        <v>336</v>
      </c>
      <c r="K104" s="18"/>
      <c r="L104" s="8" t="str" cm="1">
        <f t="array" ref="L104">IFERROR(_xlfn.IFS(tbl_indicator_library3[[#This Row],[Level]]="L","Local",tbl_indicator_library3[[#This Row],[Level]]="N","National",tbl_indicator_library3[[#This Row],[Level]]="G","Global",tbl_indicator_library3[[#This Row],[Level]]="S","Global Landscape"),"")</f>
        <v>National</v>
      </c>
      <c r="M104" s="8" t="str" cm="1">
        <f t="array" ref="M10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4" s="43">
        <v>1</v>
      </c>
      <c r="O104" s="26" t="s">
        <v>609</v>
      </c>
      <c r="P104" s="21" t="s">
        <v>616</v>
      </c>
    </row>
    <row r="105" spans="1:16" s="4" customFormat="1" ht="29" x14ac:dyDescent="0.35">
      <c r="A105" s="1"/>
      <c r="B105" s="7">
        <v>133</v>
      </c>
      <c r="C105" s="17" t="s">
        <v>207</v>
      </c>
      <c r="D105" s="17" t="s">
        <v>264</v>
      </c>
      <c r="E105" s="17" t="s">
        <v>57</v>
      </c>
      <c r="F105" s="17">
        <v>3</v>
      </c>
      <c r="G105" s="17"/>
      <c r="H105" s="17"/>
      <c r="I105"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OCA.N.3</v>
      </c>
      <c r="J105" s="18" t="s">
        <v>340</v>
      </c>
      <c r="K105" s="18"/>
      <c r="L105" s="8" t="str" cm="1">
        <f t="array" ref="L105">IFERROR(_xlfn.IFS(tbl_indicator_library3[[#This Row],[Level]]="L","Local",tbl_indicator_library3[[#This Row],[Level]]="N","National",tbl_indicator_library3[[#This Row],[Level]]="G","Global",tbl_indicator_library3[[#This Row],[Level]]="S","Global Landscape"),"")</f>
        <v>National</v>
      </c>
      <c r="M105" s="8" t="str" cm="1">
        <f t="array" ref="M10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05" s="26"/>
      <c r="O105" s="26" t="s">
        <v>66</v>
      </c>
      <c r="P105" s="21" t="s">
        <v>341</v>
      </c>
    </row>
    <row r="106" spans="1:16" s="4" customFormat="1" ht="29" x14ac:dyDescent="0.35">
      <c r="A106" s="29"/>
      <c r="B106" s="7">
        <v>134</v>
      </c>
      <c r="C106" s="17" t="s">
        <v>76</v>
      </c>
      <c r="D106" s="17" t="s">
        <v>190</v>
      </c>
      <c r="E106" s="17" t="s">
        <v>344</v>
      </c>
      <c r="F106" s="17">
        <v>1</v>
      </c>
      <c r="G106" s="17"/>
      <c r="H106" s="17"/>
      <c r="I106"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SYS.G.1</v>
      </c>
      <c r="J106" s="18" t="s">
        <v>345</v>
      </c>
      <c r="K106" s="18"/>
      <c r="L106" s="8" t="str" cm="1">
        <f t="array" ref="L106">IFERROR(_xlfn.IFS(tbl_indicator_library3[[#This Row],[Level]]="L","Local",tbl_indicator_library3[[#This Row],[Level]]="N","National",tbl_indicator_library3[[#This Row],[Level]]="G","Global",tbl_indicator_library3[[#This Row],[Level]]="S","Global Landscape"),"")</f>
        <v>Global</v>
      </c>
      <c r="M106" s="8" t="str" cm="1">
        <f t="array" ref="M10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06" s="26"/>
      <c r="O106" s="26" t="s">
        <v>346</v>
      </c>
      <c r="P106" s="18" t="s">
        <v>347</v>
      </c>
    </row>
    <row r="107" spans="1:16" s="4" customFormat="1" ht="58" x14ac:dyDescent="0.35">
      <c r="A107" s="29"/>
      <c r="B107" s="17">
        <v>135</v>
      </c>
      <c r="C107" s="17" t="s">
        <v>76</v>
      </c>
      <c r="D107" s="17" t="s">
        <v>190</v>
      </c>
      <c r="E107" s="17" t="s">
        <v>344</v>
      </c>
      <c r="F107" s="17">
        <v>2</v>
      </c>
      <c r="G107" s="17"/>
      <c r="H107" s="17"/>
      <c r="I107"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SYS.G.2</v>
      </c>
      <c r="J107" s="18" t="s">
        <v>351</v>
      </c>
      <c r="K107" s="18"/>
      <c r="L107" s="8" t="str" cm="1">
        <f t="array" ref="L107">IFERROR(_xlfn.IFS(tbl_indicator_library3[[#This Row],[Level]]="L","Local",tbl_indicator_library3[[#This Row],[Level]]="N","National",tbl_indicator_library3[[#This Row],[Level]]="G","Global",tbl_indicator_library3[[#This Row],[Level]]="S","Global Landscape"),"")</f>
        <v>Global</v>
      </c>
      <c r="M107" s="8" t="str" cm="1">
        <f t="array" ref="M10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07" s="26"/>
      <c r="O107" s="26" t="s">
        <v>352</v>
      </c>
      <c r="P107" s="18" t="s">
        <v>353</v>
      </c>
    </row>
    <row r="108" spans="1:16" s="4" customFormat="1" ht="58" x14ac:dyDescent="0.35">
      <c r="A108" s="29"/>
      <c r="B108" s="17">
        <v>136</v>
      </c>
      <c r="C108" s="17" t="s">
        <v>76</v>
      </c>
      <c r="D108" s="17" t="s">
        <v>190</v>
      </c>
      <c r="E108" s="17" t="s">
        <v>344</v>
      </c>
      <c r="F108" s="17">
        <v>3</v>
      </c>
      <c r="G108" s="17"/>
      <c r="H108" s="17"/>
      <c r="I10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SYS.G.3</v>
      </c>
      <c r="J108" s="18" t="s">
        <v>356</v>
      </c>
      <c r="K108" s="18"/>
      <c r="L108" s="8" t="str" cm="1">
        <f t="array" ref="L108">IFERROR(_xlfn.IFS(tbl_indicator_library3[[#This Row],[Level]]="L","Local",tbl_indicator_library3[[#This Row],[Level]]="N","National",tbl_indicator_library3[[#This Row],[Level]]="G","Global",tbl_indicator_library3[[#This Row],[Level]]="S","Global Landscape"),"")</f>
        <v>Global</v>
      </c>
      <c r="M108" s="8" t="str" cm="1">
        <f t="array" ref="M10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08" s="26"/>
      <c r="O108" s="26" t="s">
        <v>352</v>
      </c>
      <c r="P108" s="18" t="s">
        <v>357</v>
      </c>
    </row>
    <row r="109" spans="1:16" s="4" customFormat="1" ht="43.5" x14ac:dyDescent="0.35">
      <c r="A109" s="29"/>
      <c r="B109" s="7">
        <v>138</v>
      </c>
      <c r="C109" s="17" t="s">
        <v>207</v>
      </c>
      <c r="D109" s="17" t="s">
        <v>214</v>
      </c>
      <c r="E109" s="17" t="s">
        <v>344</v>
      </c>
      <c r="F109" s="17">
        <v>2</v>
      </c>
      <c r="G109" s="17"/>
      <c r="H109" s="17"/>
      <c r="I10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OAC.G.2</v>
      </c>
      <c r="J109" s="8" t="s">
        <v>360</v>
      </c>
      <c r="K109" s="8"/>
      <c r="L109" s="8" t="str" cm="1">
        <f t="array" ref="L109">IFERROR(_xlfn.IFS(tbl_indicator_library3[[#This Row],[Level]]="L","Local",tbl_indicator_library3[[#This Row],[Level]]="N","National",tbl_indicator_library3[[#This Row],[Level]]="G","Global",tbl_indicator_library3[[#This Row],[Level]]="S","Global Landscape"),"")</f>
        <v>Global</v>
      </c>
      <c r="M109" s="8" t="str" cm="1">
        <f t="array" ref="M10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09" s="20"/>
      <c r="O109" s="20" t="s">
        <v>361</v>
      </c>
      <c r="P109" s="8" t="s">
        <v>362</v>
      </c>
    </row>
    <row r="110" spans="1:16" s="4" customFormat="1" ht="29" x14ac:dyDescent="0.35">
      <c r="A110" s="29"/>
      <c r="B110" s="7">
        <v>139</v>
      </c>
      <c r="C110" s="17" t="s">
        <v>207</v>
      </c>
      <c r="D110" s="17" t="s">
        <v>214</v>
      </c>
      <c r="E110" s="17" t="s">
        <v>344</v>
      </c>
      <c r="F110" s="17">
        <v>3</v>
      </c>
      <c r="G110" s="17"/>
      <c r="H110" s="17"/>
      <c r="I11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OAC.G.3</v>
      </c>
      <c r="J110" s="8" t="s">
        <v>366</v>
      </c>
      <c r="K110" s="8"/>
      <c r="L110" s="8" t="str" cm="1">
        <f t="array" ref="L110">IFERROR(_xlfn.IFS(tbl_indicator_library3[[#This Row],[Level]]="L","Local",tbl_indicator_library3[[#This Row],[Level]]="N","National",tbl_indicator_library3[[#This Row],[Level]]="G","Global",tbl_indicator_library3[[#This Row],[Level]]="S","Global Landscape"),"")</f>
        <v>Global</v>
      </c>
      <c r="M110" s="8" t="str" cm="1">
        <f t="array" ref="M11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10" s="20"/>
      <c r="O110" s="20" t="s">
        <v>361</v>
      </c>
      <c r="P110" s="8" t="s">
        <v>367</v>
      </c>
    </row>
    <row r="111" spans="1:16" s="4" customFormat="1" ht="29" x14ac:dyDescent="0.35">
      <c r="A111" s="29"/>
      <c r="B111" s="7">
        <v>140</v>
      </c>
      <c r="C111" s="17" t="s">
        <v>207</v>
      </c>
      <c r="D111" s="17" t="s">
        <v>214</v>
      </c>
      <c r="E111" s="17" t="s">
        <v>344</v>
      </c>
      <c r="F111" s="17">
        <v>4</v>
      </c>
      <c r="G111" s="17"/>
      <c r="H111" s="17"/>
      <c r="I11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OAC.G.4</v>
      </c>
      <c r="J111" s="8" t="s">
        <v>370</v>
      </c>
      <c r="K111" s="8"/>
      <c r="L111" s="8" t="str" cm="1">
        <f t="array" ref="L111">IFERROR(_xlfn.IFS(tbl_indicator_library3[[#This Row],[Level]]="L","Local",tbl_indicator_library3[[#This Row],[Level]]="N","National",tbl_indicator_library3[[#This Row],[Level]]="G","Global",tbl_indicator_library3[[#This Row],[Level]]="S","Global Landscape"),"")</f>
        <v>Global</v>
      </c>
      <c r="M111" s="8" t="str" cm="1">
        <f t="array" ref="M11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11" s="20"/>
      <c r="O111" s="20" t="s">
        <v>48</v>
      </c>
      <c r="P111" s="8" t="s">
        <v>371</v>
      </c>
    </row>
    <row r="112" spans="1:16" s="4" customFormat="1" ht="43.5" x14ac:dyDescent="0.35">
      <c r="A112" s="29"/>
      <c r="B112" s="7">
        <v>143</v>
      </c>
      <c r="C112" s="7" t="s">
        <v>207</v>
      </c>
      <c r="D112" s="7" t="s">
        <v>264</v>
      </c>
      <c r="E112" s="7" t="s">
        <v>344</v>
      </c>
      <c r="F112" s="7">
        <v>1</v>
      </c>
      <c r="G112" s="7"/>
      <c r="H112" s="17"/>
      <c r="I11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OCA.G.1</v>
      </c>
      <c r="J112" s="8" t="s">
        <v>375</v>
      </c>
      <c r="K112" s="8"/>
      <c r="L112" s="8" t="str" cm="1">
        <f t="array" ref="L112">IFERROR(_xlfn.IFS(tbl_indicator_library3[[#This Row],[Level]]="L","Local",tbl_indicator_library3[[#This Row],[Level]]="N","National",tbl_indicator_library3[[#This Row],[Level]]="G","Global",tbl_indicator_library3[[#This Row],[Level]]="S","Global Landscape"),"")</f>
        <v>Global</v>
      </c>
      <c r="M112" s="8" t="str" cm="1">
        <f t="array" ref="M11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12" s="20"/>
      <c r="O112" s="20" t="s">
        <v>376</v>
      </c>
      <c r="P112" s="8" t="s">
        <v>377</v>
      </c>
    </row>
    <row r="113" spans="1:16" s="4" customFormat="1" ht="29" x14ac:dyDescent="0.35">
      <c r="A113" s="29"/>
      <c r="B113" s="7">
        <v>144</v>
      </c>
      <c r="C113" s="7" t="s">
        <v>207</v>
      </c>
      <c r="D113" s="7" t="s">
        <v>264</v>
      </c>
      <c r="E113" s="7" t="s">
        <v>344</v>
      </c>
      <c r="F113" s="7">
        <v>2</v>
      </c>
      <c r="G113" s="7"/>
      <c r="H113" s="17"/>
      <c r="I11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OCA.G.2</v>
      </c>
      <c r="J113" s="8" t="s">
        <v>381</v>
      </c>
      <c r="K113" s="8"/>
      <c r="L113" s="8" t="str" cm="1">
        <f t="array" ref="L113">IFERROR(_xlfn.IFS(tbl_indicator_library3[[#This Row],[Level]]="L","Local",tbl_indicator_library3[[#This Row],[Level]]="N","National",tbl_indicator_library3[[#This Row],[Level]]="G","Global",tbl_indicator_library3[[#This Row],[Level]]="S","Global Landscape"),"")</f>
        <v>Global</v>
      </c>
      <c r="M113" s="8" t="str" cm="1">
        <f t="array" ref="M11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13" s="20"/>
      <c r="O113" s="20" t="s">
        <v>382</v>
      </c>
      <c r="P113" s="8" t="s">
        <v>383</v>
      </c>
    </row>
    <row r="114" spans="1:16" s="4" customFormat="1" ht="87" x14ac:dyDescent="0.35">
      <c r="A114" s="29"/>
      <c r="B114" s="7">
        <v>145</v>
      </c>
      <c r="C114" s="7" t="s">
        <v>207</v>
      </c>
      <c r="D114" s="7" t="s">
        <v>387</v>
      </c>
      <c r="E114" s="7" t="s">
        <v>344</v>
      </c>
      <c r="F114" s="7">
        <v>1</v>
      </c>
      <c r="G114" s="7"/>
      <c r="H114" s="17"/>
      <c r="I11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OCO.G.1</v>
      </c>
      <c r="J114" s="8" t="s">
        <v>388</v>
      </c>
      <c r="K114" s="8"/>
      <c r="L114" s="8" t="str" cm="1">
        <f t="array" ref="L114">IFERROR(_xlfn.IFS(tbl_indicator_library3[[#This Row],[Level]]="L","Local",tbl_indicator_library3[[#This Row],[Level]]="N","National",tbl_indicator_library3[[#This Row],[Level]]="G","Global",tbl_indicator_library3[[#This Row],[Level]]="S","Global Landscape"),"")</f>
        <v>Global</v>
      </c>
      <c r="M114" s="8" t="str" cm="1">
        <f t="array" ref="M11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4" s="20"/>
      <c r="O114" s="20" t="s">
        <v>389</v>
      </c>
      <c r="P114" s="8" t="s">
        <v>390</v>
      </c>
    </row>
    <row r="115" spans="1:16" s="4" customFormat="1" ht="29" x14ac:dyDescent="0.35">
      <c r="A115" s="29"/>
      <c r="B115" s="7">
        <v>146</v>
      </c>
      <c r="C115" s="7" t="s">
        <v>207</v>
      </c>
      <c r="D115" s="7" t="s">
        <v>387</v>
      </c>
      <c r="E115" s="7" t="s">
        <v>344</v>
      </c>
      <c r="F115" s="7">
        <v>2</v>
      </c>
      <c r="G115" s="7"/>
      <c r="H115" s="17"/>
      <c r="I11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OCO.G.2</v>
      </c>
      <c r="J115" s="8" t="s">
        <v>394</v>
      </c>
      <c r="K115" s="8"/>
      <c r="L115" s="8" t="str" cm="1">
        <f t="array" ref="L115">IFERROR(_xlfn.IFS(tbl_indicator_library3[[#This Row],[Level]]="L","Local",tbl_indicator_library3[[#This Row],[Level]]="N","National",tbl_indicator_library3[[#This Row],[Level]]="G","Global",tbl_indicator_library3[[#This Row],[Level]]="S","Global Landscape"),"")</f>
        <v>Global</v>
      </c>
      <c r="M115" s="8" t="str" cm="1">
        <f t="array" ref="M11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5" s="20"/>
      <c r="O115" s="20" t="s">
        <v>389</v>
      </c>
      <c r="P115" s="8" t="s">
        <v>395</v>
      </c>
    </row>
    <row r="116" spans="1:16" s="4" customFormat="1" ht="29" x14ac:dyDescent="0.35">
      <c r="A116" s="29"/>
      <c r="B116" s="17">
        <v>147</v>
      </c>
      <c r="C116" s="7" t="s">
        <v>207</v>
      </c>
      <c r="D116" s="7" t="s">
        <v>387</v>
      </c>
      <c r="E116" s="7" t="s">
        <v>344</v>
      </c>
      <c r="F116" s="7">
        <v>3</v>
      </c>
      <c r="G116" s="7"/>
      <c r="H116" s="17"/>
      <c r="I11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OCO.G.3</v>
      </c>
      <c r="J116" s="8" t="s">
        <v>398</v>
      </c>
      <c r="K116" s="8"/>
      <c r="L116" s="8" t="str" cm="1">
        <f t="array" ref="L116">IFERROR(_xlfn.IFS(tbl_indicator_library3[[#This Row],[Level]]="L","Local",tbl_indicator_library3[[#This Row],[Level]]="N","National",tbl_indicator_library3[[#This Row],[Level]]="G","Global",tbl_indicator_library3[[#This Row],[Level]]="S","Global Landscape"),"")</f>
        <v>Global</v>
      </c>
      <c r="M116" s="8" t="str" cm="1">
        <f t="array" ref="M11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6" s="20"/>
      <c r="O116" s="20"/>
      <c r="P116" s="8" t="s">
        <v>399</v>
      </c>
    </row>
    <row r="117" spans="1:16" s="4" customFormat="1" ht="29" x14ac:dyDescent="0.35">
      <c r="A117" s="29"/>
      <c r="B117" s="17">
        <v>148</v>
      </c>
      <c r="C117" s="7" t="s">
        <v>207</v>
      </c>
      <c r="D117" s="7" t="s">
        <v>387</v>
      </c>
      <c r="E117" s="7" t="s">
        <v>344</v>
      </c>
      <c r="F117" s="7">
        <v>4</v>
      </c>
      <c r="G117" s="7"/>
      <c r="H117" s="17"/>
      <c r="I11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OCO.G.4</v>
      </c>
      <c r="J117" s="8" t="s">
        <v>402</v>
      </c>
      <c r="K117" s="8"/>
      <c r="L117" s="8" t="str" cm="1">
        <f t="array" ref="L117">IFERROR(_xlfn.IFS(tbl_indicator_library3[[#This Row],[Level]]="L","Local",tbl_indicator_library3[[#This Row],[Level]]="N","National",tbl_indicator_library3[[#This Row],[Level]]="G","Global",tbl_indicator_library3[[#This Row],[Level]]="S","Global Landscape"),"")</f>
        <v>Global</v>
      </c>
      <c r="M117" s="8" t="str" cm="1">
        <f t="array" ref="M11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Changing Ourselves</v>
      </c>
      <c r="N117" s="20"/>
      <c r="O117" s="20" t="s">
        <v>389</v>
      </c>
      <c r="P117" s="8" t="s">
        <v>617</v>
      </c>
    </row>
    <row r="118" spans="1:16" s="4" customFormat="1" ht="101.5" x14ac:dyDescent="0.35">
      <c r="A118" s="29"/>
      <c r="B118" s="7">
        <v>152</v>
      </c>
      <c r="C118" s="17" t="s">
        <v>76</v>
      </c>
      <c r="D118" s="17" t="s">
        <v>77</v>
      </c>
      <c r="E118" s="17" t="s">
        <v>76</v>
      </c>
      <c r="F118" s="17">
        <v>1</v>
      </c>
      <c r="G118" s="17"/>
      <c r="H118" s="17"/>
      <c r="I118"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SVL.S.1</v>
      </c>
      <c r="J118" s="18" t="s">
        <v>406</v>
      </c>
      <c r="K118" s="18"/>
      <c r="L118" s="8" t="str" cm="1">
        <f t="array" ref="L118">IFERROR(_xlfn.IFS(tbl_indicator_library3[[#This Row],[Level]]="L","Local",tbl_indicator_library3[[#This Row],[Level]]="N","National",tbl_indicator_library3[[#This Row],[Level]]="G","Global",tbl_indicator_library3[[#This Row],[Level]]="S","Global Landscape"),"")</f>
        <v>Global Landscape</v>
      </c>
      <c r="M118" s="8" t="str" cm="1">
        <f t="array" ref="M11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18" s="26">
        <v>100</v>
      </c>
      <c r="O118" s="26" t="s">
        <v>389</v>
      </c>
      <c r="P118" s="18" t="s">
        <v>618</v>
      </c>
    </row>
    <row r="119" spans="1:16" s="4" customFormat="1" ht="101.5" x14ac:dyDescent="0.35">
      <c r="A119" s="29"/>
      <c r="B119" s="17">
        <v>153</v>
      </c>
      <c r="C119" s="17" t="s">
        <v>76</v>
      </c>
      <c r="D119" s="17" t="s">
        <v>77</v>
      </c>
      <c r="E119" s="17" t="s">
        <v>76</v>
      </c>
      <c r="F119" s="17">
        <v>2</v>
      </c>
      <c r="G119" s="17"/>
      <c r="H119" s="17"/>
      <c r="I119"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SVL.S.2</v>
      </c>
      <c r="J119" s="18" t="s">
        <v>619</v>
      </c>
      <c r="K119" s="18"/>
      <c r="L119" s="8" t="str" cm="1">
        <f t="array" ref="L119">IFERROR(_xlfn.IFS(tbl_indicator_library3[[#This Row],[Level]]="L","Local",tbl_indicator_library3[[#This Row],[Level]]="N","National",tbl_indicator_library3[[#This Row],[Level]]="G","Global",tbl_indicator_library3[[#This Row],[Level]]="S","Global Landscape"),"")</f>
        <v>Global Landscape</v>
      </c>
      <c r="M119" s="8" t="str" cm="1">
        <f t="array" ref="M11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19" s="26">
        <v>100</v>
      </c>
      <c r="O119" s="26" t="s">
        <v>389</v>
      </c>
      <c r="P119" s="18" t="s">
        <v>620</v>
      </c>
    </row>
    <row r="120" spans="1:16" s="4" customFormat="1" ht="101.5" x14ac:dyDescent="0.35">
      <c r="A120" s="29"/>
      <c r="B120" s="17">
        <v>154</v>
      </c>
      <c r="C120" s="17" t="s">
        <v>76</v>
      </c>
      <c r="D120" s="17" t="s">
        <v>77</v>
      </c>
      <c r="E120" s="17" t="s">
        <v>76</v>
      </c>
      <c r="F120" s="17">
        <v>3</v>
      </c>
      <c r="G120" s="17"/>
      <c r="H120" s="17"/>
      <c r="I120"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SVL.S.3</v>
      </c>
      <c r="J120" s="18" t="s">
        <v>621</v>
      </c>
      <c r="K120" s="18"/>
      <c r="L120" s="8" t="str" cm="1">
        <f t="array" ref="L120">IFERROR(_xlfn.IFS(tbl_indicator_library3[[#This Row],[Level]]="L","Local",tbl_indicator_library3[[#This Row],[Level]]="N","National",tbl_indicator_library3[[#This Row],[Level]]="G","Global",tbl_indicator_library3[[#This Row],[Level]]="S","Global Landscape"),"")</f>
        <v>Global Landscape</v>
      </c>
      <c r="M120" s="8" t="str" cm="1">
        <f t="array" ref="M12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20" s="26">
        <v>100</v>
      </c>
      <c r="O120" s="26" t="s">
        <v>389</v>
      </c>
      <c r="P120" s="18" t="s">
        <v>622</v>
      </c>
    </row>
    <row r="121" spans="1:16" s="4" customFormat="1" ht="29" x14ac:dyDescent="0.35">
      <c r="A121" s="29"/>
      <c r="B121" s="7">
        <v>155</v>
      </c>
      <c r="C121" s="17" t="s">
        <v>76</v>
      </c>
      <c r="D121" s="17" t="s">
        <v>77</v>
      </c>
      <c r="E121" s="17" t="s">
        <v>76</v>
      </c>
      <c r="F121" s="17">
        <v>4</v>
      </c>
      <c r="G121" s="17"/>
      <c r="H121" s="17"/>
      <c r="I121"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SVL.S.4</v>
      </c>
      <c r="J121" s="18" t="s">
        <v>413</v>
      </c>
      <c r="K121" s="18"/>
      <c r="L121" s="8" t="str" cm="1">
        <f t="array" ref="L121">IFERROR(_xlfn.IFS(tbl_indicator_library3[[#This Row],[Level]]="L","Local",tbl_indicator_library3[[#This Row],[Level]]="N","National",tbl_indicator_library3[[#This Row],[Level]]="G","Global",tbl_indicator_library3[[#This Row],[Level]]="S","Global Landscape"),"")</f>
        <v>Global Landscape</v>
      </c>
      <c r="M121" s="8" t="str" cm="1">
        <f t="array" ref="M12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Service Levels</v>
      </c>
      <c r="N121" s="26">
        <v>100</v>
      </c>
      <c r="O121" s="26" t="s">
        <v>389</v>
      </c>
      <c r="P121" s="18" t="s">
        <v>414</v>
      </c>
    </row>
    <row r="122" spans="1:16" s="4" customFormat="1" ht="29" x14ac:dyDescent="0.35">
      <c r="A122" s="29"/>
      <c r="B122" s="7">
        <v>156</v>
      </c>
      <c r="C122" s="17" t="s">
        <v>76</v>
      </c>
      <c r="D122" s="17" t="s">
        <v>190</v>
      </c>
      <c r="E122" s="17" t="s">
        <v>76</v>
      </c>
      <c r="F122" s="17">
        <v>1</v>
      </c>
      <c r="G122" s="17"/>
      <c r="H122" s="17"/>
      <c r="I122" s="1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SYS.S.1</v>
      </c>
      <c r="J122" s="18" t="s">
        <v>415</v>
      </c>
      <c r="K122" s="18"/>
      <c r="L122" s="8" t="str" cm="1">
        <f t="array" ref="L122">IFERROR(_xlfn.IFS(tbl_indicator_library3[[#This Row],[Level]]="L","Local",tbl_indicator_library3[[#This Row],[Level]]="N","National",tbl_indicator_library3[[#This Row],[Level]]="G","Global",tbl_indicator_library3[[#This Row],[Level]]="S","Global Landscape"),"")</f>
        <v>Global Landscape</v>
      </c>
      <c r="M122" s="8" t="str" cm="1">
        <f t="array" ref="M12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System Strength</v>
      </c>
      <c r="N122" s="26"/>
      <c r="O122" s="26"/>
      <c r="P122" s="18" t="s">
        <v>416</v>
      </c>
    </row>
    <row r="123" spans="1:16" s="4" customFormat="1" ht="29" x14ac:dyDescent="0.35">
      <c r="A123" s="29"/>
      <c r="B123" s="7">
        <v>157</v>
      </c>
      <c r="C123" s="7" t="s">
        <v>207</v>
      </c>
      <c r="D123" s="7" t="s">
        <v>208</v>
      </c>
      <c r="E123" s="7" t="s">
        <v>76</v>
      </c>
      <c r="F123" s="7">
        <v>1</v>
      </c>
      <c r="G123" s="7"/>
      <c r="H123" s="17"/>
      <c r="I12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OPW.S.1</v>
      </c>
      <c r="J123" s="8" t="s">
        <v>418</v>
      </c>
      <c r="K123" s="8"/>
      <c r="L123" s="8" t="str" cm="1">
        <f t="array" ref="L123">IFERROR(_xlfn.IFS(tbl_indicator_library3[[#This Row],[Level]]="L","Local",tbl_indicator_library3[[#This Row],[Level]]="N","National",tbl_indicator_library3[[#This Row],[Level]]="G","Global",tbl_indicator_library3[[#This Row],[Level]]="S","Global Landscape"),"")</f>
        <v>Global Landscape</v>
      </c>
      <c r="M123" s="8" t="str" cm="1">
        <f t="array" ref="M12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3" s="20">
        <v>100</v>
      </c>
      <c r="O123" s="20" t="s">
        <v>389</v>
      </c>
      <c r="P123" s="18" t="s">
        <v>419</v>
      </c>
    </row>
    <row r="124" spans="1:16" s="4" customFormat="1" ht="29" x14ac:dyDescent="0.35">
      <c r="A124" s="29"/>
      <c r="B124" s="7">
        <v>158</v>
      </c>
      <c r="C124" s="7" t="s">
        <v>207</v>
      </c>
      <c r="D124" s="7" t="s">
        <v>208</v>
      </c>
      <c r="E124" s="7" t="s">
        <v>76</v>
      </c>
      <c r="F124" s="7">
        <v>2</v>
      </c>
      <c r="G124" s="7"/>
      <c r="H124" s="17"/>
      <c r="I12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OPW.S.2</v>
      </c>
      <c r="J124" s="8" t="s">
        <v>420</v>
      </c>
      <c r="K124" s="8"/>
      <c r="L124" s="8" t="str" cm="1">
        <f t="array" ref="L124">IFERROR(_xlfn.IFS(tbl_indicator_library3[[#This Row],[Level]]="L","Local",tbl_indicator_library3[[#This Row],[Level]]="N","National",tbl_indicator_library3[[#This Row],[Level]]="G","Global",tbl_indicator_library3[[#This Row],[Level]]="S","Global Landscape"),"")</f>
        <v>Global Landscape</v>
      </c>
      <c r="M124" s="8" t="str" cm="1">
        <f t="array" ref="M12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4" s="20">
        <v>100</v>
      </c>
      <c r="O124" s="20" t="s">
        <v>389</v>
      </c>
      <c r="P124" s="18" t="s">
        <v>421</v>
      </c>
    </row>
    <row r="125" spans="1:16" s="4" customFormat="1" ht="29" x14ac:dyDescent="0.35">
      <c r="A125" s="29"/>
      <c r="B125" s="17">
        <v>159</v>
      </c>
      <c r="C125" s="7" t="s">
        <v>207</v>
      </c>
      <c r="D125" s="7" t="s">
        <v>208</v>
      </c>
      <c r="E125" s="7" t="s">
        <v>76</v>
      </c>
      <c r="F125" s="7">
        <v>3</v>
      </c>
      <c r="G125" s="7"/>
      <c r="H125" s="17"/>
      <c r="I12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OPW.S.3</v>
      </c>
      <c r="J125" s="8" t="s">
        <v>422</v>
      </c>
      <c r="K125" s="8"/>
      <c r="L125" s="8" t="str" cm="1">
        <f t="array" ref="L125">IFERROR(_xlfn.IFS(tbl_indicator_library3[[#This Row],[Level]]="L","Local",tbl_indicator_library3[[#This Row],[Level]]="N","National",tbl_indicator_library3[[#This Row],[Level]]="G","Global",tbl_indicator_library3[[#This Row],[Level]]="S","Global Landscape"),"")</f>
        <v>Global Landscape</v>
      </c>
      <c r="M125" s="8" t="str" cm="1">
        <f t="array" ref="M12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5" s="20">
        <v>100</v>
      </c>
      <c r="O125" s="20" t="s">
        <v>389</v>
      </c>
      <c r="P125" s="18" t="s">
        <v>423</v>
      </c>
    </row>
    <row r="126" spans="1:16" s="4" customFormat="1" ht="29" x14ac:dyDescent="0.35">
      <c r="A126" s="29"/>
      <c r="B126" s="17">
        <v>160</v>
      </c>
      <c r="C126" s="7" t="s">
        <v>207</v>
      </c>
      <c r="D126" s="7" t="s">
        <v>208</v>
      </c>
      <c r="E126" s="7" t="s">
        <v>76</v>
      </c>
      <c r="F126" s="7">
        <v>4</v>
      </c>
      <c r="G126" s="7"/>
      <c r="H126" s="17"/>
      <c r="I12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OPW.S.4</v>
      </c>
      <c r="J126" s="8" t="s">
        <v>424</v>
      </c>
      <c r="K126" s="8"/>
      <c r="L126" s="8" t="str" cm="1">
        <f t="array" ref="L126">IFERROR(_xlfn.IFS(tbl_indicator_library3[[#This Row],[Level]]="L","Local",tbl_indicator_library3[[#This Row],[Level]]="N","National",tbl_indicator_library3[[#This Row],[Level]]="G","Global",tbl_indicator_library3[[#This Row],[Level]]="S","Global Landscape"),"")</f>
        <v>Global Landscape</v>
      </c>
      <c r="M126" s="8" t="str" cm="1">
        <f t="array" ref="M12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Political Will</v>
      </c>
      <c r="N126" s="20">
        <v>100</v>
      </c>
      <c r="O126" s="20" t="s">
        <v>389</v>
      </c>
      <c r="P126" s="18" t="s">
        <v>425</v>
      </c>
    </row>
    <row r="127" spans="1:16" s="4" customFormat="1" ht="29" x14ac:dyDescent="0.35">
      <c r="A127" s="29"/>
      <c r="B127" s="7">
        <v>161</v>
      </c>
      <c r="C127" s="7" t="s">
        <v>207</v>
      </c>
      <c r="D127" s="7" t="s">
        <v>214</v>
      </c>
      <c r="E127" s="7" t="s">
        <v>76</v>
      </c>
      <c r="F127" s="7">
        <v>1</v>
      </c>
      <c r="G127" s="7"/>
      <c r="H127" s="17"/>
      <c r="I127"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OAC.S.1</v>
      </c>
      <c r="J127" s="8" t="s">
        <v>426</v>
      </c>
      <c r="K127" s="8"/>
      <c r="L127" s="8" t="str" cm="1">
        <f t="array" ref="L127">IFERROR(_xlfn.IFS(tbl_indicator_library3[[#This Row],[Level]]="L","Local",tbl_indicator_library3[[#This Row],[Level]]="N","National",tbl_indicator_library3[[#This Row],[Level]]="G","Global",tbl_indicator_library3[[#This Row],[Level]]="S","Global Landscape"),"")</f>
        <v>Global Landscape</v>
      </c>
      <c r="M127" s="8" t="str" cm="1">
        <f t="array" ref="M127">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27" s="20">
        <v>100</v>
      </c>
      <c r="O127" s="20" t="s">
        <v>389</v>
      </c>
      <c r="P127" s="18" t="s">
        <v>427</v>
      </c>
    </row>
    <row r="128" spans="1:16" s="4" customFormat="1" ht="29" x14ac:dyDescent="0.35">
      <c r="A128" s="29"/>
      <c r="B128" s="7">
        <v>162</v>
      </c>
      <c r="C128" s="7" t="s">
        <v>207</v>
      </c>
      <c r="D128" s="7" t="s">
        <v>214</v>
      </c>
      <c r="E128" s="7" t="s">
        <v>76</v>
      </c>
      <c r="F128" s="7">
        <v>2</v>
      </c>
      <c r="G128" s="7"/>
      <c r="H128" s="17"/>
      <c r="I128"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OAC.S.2</v>
      </c>
      <c r="J128" s="8" t="s">
        <v>428</v>
      </c>
      <c r="K128" s="8"/>
      <c r="L128" s="8" t="str" cm="1">
        <f t="array" ref="L128">IFERROR(_xlfn.IFS(tbl_indicator_library3[[#This Row],[Level]]="L","Local",tbl_indicator_library3[[#This Row],[Level]]="N","National",tbl_indicator_library3[[#This Row],[Level]]="G","Global",tbl_indicator_library3[[#This Row],[Level]]="S","Global Landscape"),"")</f>
        <v>Global Landscape</v>
      </c>
      <c r="M128" s="8" t="str" cm="1">
        <f t="array" ref="M128">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Actor Capacity To Plan, Provide, And Regulate Service Delivery</v>
      </c>
      <c r="N128" s="20">
        <v>100</v>
      </c>
      <c r="O128" s="20" t="s">
        <v>389</v>
      </c>
      <c r="P128" s="18" t="s">
        <v>429</v>
      </c>
    </row>
    <row r="129" spans="1:16" s="4" customFormat="1" ht="29" x14ac:dyDescent="0.35">
      <c r="A129" s="29"/>
      <c r="B129" s="7">
        <v>163</v>
      </c>
      <c r="C129" s="7" t="s">
        <v>207</v>
      </c>
      <c r="D129" s="7" t="s">
        <v>232</v>
      </c>
      <c r="E129" s="7" t="s">
        <v>76</v>
      </c>
      <c r="F129" s="7">
        <v>1</v>
      </c>
      <c r="G129" s="7"/>
      <c r="H129" s="17"/>
      <c r="I129"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OFI.S.1</v>
      </c>
      <c r="J129" s="8" t="s">
        <v>430</v>
      </c>
      <c r="K129" s="8"/>
      <c r="L129" s="8" t="str" cm="1">
        <f t="array" ref="L129">IFERROR(_xlfn.IFS(tbl_indicator_library3[[#This Row],[Level]]="L","Local",tbl_indicator_library3[[#This Row],[Level]]="N","National",tbl_indicator_library3[[#This Row],[Level]]="G","Global",tbl_indicator_library3[[#This Row],[Level]]="S","Global Landscape"),"")</f>
        <v>Global Landscape</v>
      </c>
      <c r="M129" s="8" t="str" cm="1">
        <f t="array" ref="M129">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29" s="20"/>
      <c r="O129" s="20"/>
      <c r="P129" s="18" t="s">
        <v>431</v>
      </c>
    </row>
    <row r="130" spans="1:16" s="4" customFormat="1" ht="29" x14ac:dyDescent="0.35">
      <c r="A130" s="29"/>
      <c r="B130" s="17">
        <v>165</v>
      </c>
      <c r="C130" s="7" t="s">
        <v>207</v>
      </c>
      <c r="D130" s="7" t="s">
        <v>232</v>
      </c>
      <c r="E130" s="7" t="s">
        <v>76</v>
      </c>
      <c r="F130" s="7">
        <v>3</v>
      </c>
      <c r="G130" s="7"/>
      <c r="H130" s="17"/>
      <c r="I130"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OFI.S.3</v>
      </c>
      <c r="J130" s="8" t="s">
        <v>432</v>
      </c>
      <c r="K130" s="8"/>
      <c r="L130" s="8" t="str" cm="1">
        <f t="array" ref="L130">IFERROR(_xlfn.IFS(tbl_indicator_library3[[#This Row],[Level]]="L","Local",tbl_indicator_library3[[#This Row],[Level]]="N","National",tbl_indicator_library3[[#This Row],[Level]]="G","Global",tbl_indicator_library3[[#This Row],[Level]]="S","Global Landscape"),"")</f>
        <v>Global Landscape</v>
      </c>
      <c r="M130" s="8" t="str" cm="1">
        <f t="array" ref="M130">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30" s="20">
        <v>100</v>
      </c>
      <c r="O130" s="20" t="s">
        <v>389</v>
      </c>
      <c r="P130" s="18" t="s">
        <v>433</v>
      </c>
    </row>
    <row r="131" spans="1:16" s="4" customFormat="1" ht="29" x14ac:dyDescent="0.35">
      <c r="A131" s="29"/>
      <c r="B131" s="17">
        <v>166</v>
      </c>
      <c r="C131" s="7" t="s">
        <v>207</v>
      </c>
      <c r="D131" s="7" t="s">
        <v>232</v>
      </c>
      <c r="E131" s="7" t="s">
        <v>76</v>
      </c>
      <c r="F131" s="7">
        <v>4</v>
      </c>
      <c r="G131" s="7"/>
      <c r="H131" s="17"/>
      <c r="I131"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OFI.S.4</v>
      </c>
      <c r="J131" s="8" t="s">
        <v>434</v>
      </c>
      <c r="K131" s="8"/>
      <c r="L131" s="8" t="str" cm="1">
        <f t="array" ref="L131">IFERROR(_xlfn.IFS(tbl_indicator_library3[[#This Row],[Level]]="L","Local",tbl_indicator_library3[[#This Row],[Level]]="N","National",tbl_indicator_library3[[#This Row],[Level]]="G","Global",tbl_indicator_library3[[#This Row],[Level]]="S","Global Landscape"),"")</f>
        <v>Global Landscape</v>
      </c>
      <c r="M131" s="8" t="str" cm="1">
        <f t="array" ref="M131">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31" s="20">
        <v>100</v>
      </c>
      <c r="O131" s="20" t="s">
        <v>389</v>
      </c>
      <c r="P131" s="18" t="s">
        <v>435</v>
      </c>
    </row>
    <row r="132" spans="1:16" s="4" customFormat="1" ht="29" x14ac:dyDescent="0.35">
      <c r="A132" s="29"/>
      <c r="B132" s="7">
        <v>167</v>
      </c>
      <c r="C132" s="7" t="s">
        <v>207</v>
      </c>
      <c r="D132" s="7" t="s">
        <v>232</v>
      </c>
      <c r="E132" s="7" t="s">
        <v>76</v>
      </c>
      <c r="F132" s="7">
        <v>5</v>
      </c>
      <c r="G132" s="7"/>
      <c r="H132" s="17"/>
      <c r="I132"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OFI.S.5</v>
      </c>
      <c r="J132" s="8" t="s">
        <v>436</v>
      </c>
      <c r="K132" s="8"/>
      <c r="L132" s="8" t="str" cm="1">
        <f t="array" ref="L132">IFERROR(_xlfn.IFS(tbl_indicator_library3[[#This Row],[Level]]="L","Local",tbl_indicator_library3[[#This Row],[Level]]="N","National",tbl_indicator_library3[[#This Row],[Level]]="G","Global",tbl_indicator_library3[[#This Row],[Level]]="S","Global Landscape"),"")</f>
        <v>Global Landscape</v>
      </c>
      <c r="M132" s="8" t="str" cm="1">
        <f t="array" ref="M132">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Finance And Increasing Value Of Investments</v>
      </c>
      <c r="N132" s="20">
        <v>100</v>
      </c>
      <c r="O132" s="20" t="s">
        <v>389</v>
      </c>
      <c r="P132" s="18" t="s">
        <v>437</v>
      </c>
    </row>
    <row r="133" spans="1:16" s="4" customFormat="1" ht="29" x14ac:dyDescent="0.35">
      <c r="A133" s="29"/>
      <c r="B133" s="7">
        <v>168</v>
      </c>
      <c r="C133" s="7" t="s">
        <v>207</v>
      </c>
      <c r="D133" s="7" t="s">
        <v>243</v>
      </c>
      <c r="E133" s="7" t="s">
        <v>76</v>
      </c>
      <c r="F133" s="7">
        <v>1</v>
      </c>
      <c r="G133" s="7"/>
      <c r="H133" s="17"/>
      <c r="I133"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ODE.S.1</v>
      </c>
      <c r="J133" s="8" t="s">
        <v>438</v>
      </c>
      <c r="K133" s="8"/>
      <c r="L133" s="8" t="str" cm="1">
        <f t="array" ref="L133">IFERROR(_xlfn.IFS(tbl_indicator_library3[[#This Row],[Level]]="L","Local",tbl_indicator_library3[[#This Row],[Level]]="N","National",tbl_indicator_library3[[#This Row],[Level]]="G","Global",tbl_indicator_library3[[#This Row],[Level]]="S","Global Landscape"),"")</f>
        <v>Global Landscape</v>
      </c>
      <c r="M133" s="8" t="str" cm="1">
        <f t="array" ref="M133">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33" s="20">
        <v>100</v>
      </c>
      <c r="O133" s="20" t="s">
        <v>389</v>
      </c>
      <c r="P133" s="18" t="s">
        <v>439</v>
      </c>
    </row>
    <row r="134" spans="1:16" s="4" customFormat="1" ht="29" x14ac:dyDescent="0.35">
      <c r="A134" s="29"/>
      <c r="B134" s="7">
        <v>170</v>
      </c>
      <c r="C134" s="7" t="s">
        <v>207</v>
      </c>
      <c r="D134" s="7" t="s">
        <v>243</v>
      </c>
      <c r="E134" s="7" t="s">
        <v>76</v>
      </c>
      <c r="F134" s="7">
        <v>3</v>
      </c>
      <c r="G134" s="7"/>
      <c r="H134" s="17"/>
      <c r="I134"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ODE.S.3</v>
      </c>
      <c r="J134" s="8" t="s">
        <v>440</v>
      </c>
      <c r="K134" s="8"/>
      <c r="L134" s="8" t="str" cm="1">
        <f t="array" ref="L134">IFERROR(_xlfn.IFS(tbl_indicator_library3[[#This Row],[Level]]="L","Local",tbl_indicator_library3[[#This Row],[Level]]="N","National",tbl_indicator_library3[[#This Row],[Level]]="G","Global",tbl_indicator_library3[[#This Row],[Level]]="S","Global Landscape"),"")</f>
        <v>Global Landscape</v>
      </c>
      <c r="M134" s="8" t="str" cm="1">
        <f t="array" ref="M134">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34" s="20">
        <v>100</v>
      </c>
      <c r="O134" s="20" t="s">
        <v>389</v>
      </c>
      <c r="P134" s="18" t="s">
        <v>441</v>
      </c>
    </row>
    <row r="135" spans="1:16" s="4" customFormat="1" ht="29" x14ac:dyDescent="0.35">
      <c r="A135" s="29"/>
      <c r="B135" s="17">
        <v>171</v>
      </c>
      <c r="C135" s="7" t="s">
        <v>207</v>
      </c>
      <c r="D135" s="7" t="s">
        <v>243</v>
      </c>
      <c r="E135" s="7" t="s">
        <v>76</v>
      </c>
      <c r="F135" s="7">
        <v>4</v>
      </c>
      <c r="G135" s="7"/>
      <c r="H135" s="17"/>
      <c r="I135"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ODE.S.4</v>
      </c>
      <c r="J135" s="8" t="s">
        <v>442</v>
      </c>
      <c r="K135" s="8"/>
      <c r="L135" s="8" t="str" cm="1">
        <f t="array" ref="L135">IFERROR(_xlfn.IFS(tbl_indicator_library3[[#This Row],[Level]]="L","Local",tbl_indicator_library3[[#This Row],[Level]]="N","National",tbl_indicator_library3[[#This Row],[Level]]="G","Global",tbl_indicator_library3[[#This Row],[Level]]="S","Global Landscape"),"")</f>
        <v>Global Landscape</v>
      </c>
      <c r="M135" s="8" t="str" cm="1">
        <f t="array" ref="M135">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Citizens Demand Higher Levels Of Service</v>
      </c>
      <c r="N135" s="20">
        <v>100</v>
      </c>
      <c r="O135" s="20" t="s">
        <v>389</v>
      </c>
      <c r="P135" s="18" t="s">
        <v>443</v>
      </c>
    </row>
    <row r="136" spans="1:16" s="4" customFormat="1" ht="29" x14ac:dyDescent="0.35">
      <c r="A136" s="29"/>
      <c r="B136" s="7">
        <v>176</v>
      </c>
      <c r="C136" s="7" t="s">
        <v>207</v>
      </c>
      <c r="D136" s="7" t="s">
        <v>264</v>
      </c>
      <c r="E136" s="7" t="s">
        <v>76</v>
      </c>
      <c r="F136" s="7">
        <v>3</v>
      </c>
      <c r="G136" s="7"/>
      <c r="H136" s="17"/>
      <c r="I136" s="7" t="str">
        <f>tbl_indicator_library3[[#This Row],[Theory of Change Group]]&amp;tbl_indicator_library3[[#This Row],[Theory of Change Category]]&amp;"."&amp;tbl_indicator_library3[[#This Row],[Level]]&amp;"."&amp;tbl_indicator_library3[[#This Row],[Indicator ID]]&amp;IF(ISBLANK(tbl_indicator_library3[[#This Row],[Subindicator ID]]),"","."&amp;tbl_indicator_library3[[#This Row],[Subindicator ID]])&amp;IF(ISBLANK(tbl_indicator_library3[[#This Row],[Type ID]]),"","."&amp;tbl_indicator_library3[[#This Row],[Type ID]])</f>
        <v>OCA.S.3</v>
      </c>
      <c r="J136" s="8" t="s">
        <v>444</v>
      </c>
      <c r="K136" s="8"/>
      <c r="L136" s="8" t="str" cm="1">
        <f t="array" ref="L136">IFERROR(_xlfn.IFS(tbl_indicator_library3[[#This Row],[Level]]="L","Local",tbl_indicator_library3[[#This Row],[Level]]="N","National",tbl_indicator_library3[[#This Row],[Level]]="G","Global",tbl_indicator_library3[[#This Row],[Level]]="S","Global Landscape"),"")</f>
        <v>Global Landscape</v>
      </c>
      <c r="M136" s="8" t="str" cm="1">
        <f t="array" ref="M136">IFERROR(_xlfn.IFS(tbl_indicator_library3[[#This Row],[Theory of Change Category]]="PI","Key Performance Indicator",tbl_indicator_library3[[#This Row],[Theory of Change Category]]="VL","Service Levels",tbl_indicator_library3[[#This Row],[Theory of Change Category]]="YS","System Strength",tbl_indicator_library3[[#This Row],[Theory of Change Category]]="PW","Political Will",tbl_indicator_library3[[#This Row],[Theory of Change Category]]="AC","Actor Capacity To Plan, Provide, And Regulate Service Delivery",tbl_indicator_library3[[#This Row],[Theory of Change Category]]="FI","Finance And Increasing Value Of Investments",tbl_indicator_library3[[#This Row],[Theory of Change Category]]="DE","Citizens Demand Higher Levels Of Service",tbl_indicator_library3[[#This Row],[Theory of Change Category]]="CA","Collective Action And Multi-Sector Partnerships",tbl_indicator_library3[[#This Row],[Theory of Change Category]]="CO","Changing Ourselves"),"")</f>
        <v>Collective Action And Multi-Sector Partnerships</v>
      </c>
      <c r="N136" s="20">
        <v>100</v>
      </c>
      <c r="O136" s="20" t="s">
        <v>389</v>
      </c>
      <c r="P136" s="8" t="s">
        <v>445</v>
      </c>
    </row>
  </sheetData>
  <sheetProtection formatColumns="0" autoFilter="0"/>
  <conditionalFormatting sqref="B7:B136">
    <cfRule type="duplicateValues" dxfId="4" priority="1"/>
  </conditionalFormatting>
  <conditionalFormatting sqref="I7:I136">
    <cfRule type="duplicateValues" dxfId="3" priority="2"/>
  </conditionalFormatting>
  <dataValidations count="1">
    <dataValidation type="decimal" allowBlank="1" showInputMessage="1" showErrorMessage="1" errorTitle="Needs to be a number" sqref="N7:N136" xr:uid="{3064950E-EBE1-4104-B1DA-A12787A34F7A}">
      <formula1>0</formula1>
      <formula2>99999999999</formula2>
    </dataValidation>
  </dataValidations>
  <pageMargins left="0.70866141732283472" right="0.70866141732283472" top="0.74803149606299213" bottom="0.74803149606299213" header="0.31496062992125984" footer="0.31496062992125984"/>
  <pageSetup paperSize="9" scale="45" fitToHeight="0" orientation="landscape" r:id="rId1"/>
  <headerFooter>
    <oddHeader>&amp;R&amp;D</oddHeader>
    <oddFooter>&amp;L&amp;F&amp;C&amp;A&amp;RPage &amp;P of &amp;N</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5805C-B9C3-4313-A0BD-FC0115672919}">
  <sheetPr>
    <tabColor theme="0" tint="-0.249977111117893"/>
    <pageSetUpPr fitToPage="1"/>
  </sheetPr>
  <dimension ref="A1:U136"/>
  <sheetViews>
    <sheetView showGridLines="0" zoomScale="50" zoomScaleNormal="50" workbookViewId="0">
      <pane xSplit="9" ySplit="6" topLeftCell="N7" activePane="bottomRight" state="frozen"/>
      <selection pane="topRight" activeCell="P1" sqref="P1"/>
      <selection pane="bottomLeft" activeCell="A7" sqref="A7"/>
      <selection pane="bottomRight" activeCell="N6" sqref="N6"/>
    </sheetView>
  </sheetViews>
  <sheetFormatPr defaultColWidth="15.1796875" defaultRowHeight="17.149999999999999" customHeight="1" outlineLevelCol="1" x14ac:dyDescent="0.35"/>
  <cols>
    <col min="1" max="1" width="3.7265625" style="1" customWidth="1"/>
    <col min="2" max="2" width="8.1796875" style="2" customWidth="1"/>
    <col min="3" max="3" width="3.81640625" style="2" hidden="1" customWidth="1" outlineLevel="1"/>
    <col min="4" max="4" width="6.453125" style="2" hidden="1" customWidth="1" outlineLevel="1"/>
    <col min="5" max="5" width="3.54296875" style="2" hidden="1" customWidth="1" outlineLevel="1"/>
    <col min="6" max="6" width="4.1796875" style="2" hidden="1" customWidth="1" outlineLevel="1"/>
    <col min="7" max="7" width="4.54296875" style="2" hidden="1" customWidth="1" outlineLevel="1"/>
    <col min="8" max="8" width="4" style="2" hidden="1" customWidth="1" outlineLevel="1"/>
    <col min="9" max="9" width="12.1796875" style="2" customWidth="1" collapsed="1"/>
    <col min="10" max="10" width="5.54296875" style="2" hidden="1" customWidth="1"/>
    <col min="11" max="11" width="15.1796875" style="2" hidden="1" customWidth="1"/>
    <col min="12" max="12" width="32.54296875" style="2" hidden="1" customWidth="1"/>
    <col min="13" max="13" width="15.1796875" style="2" hidden="1" customWidth="1"/>
    <col min="14" max="14" width="61.1796875" style="2" customWidth="1"/>
    <col min="15" max="15" width="21.1796875" style="2" customWidth="1"/>
    <col min="16" max="16" width="18" style="2" customWidth="1"/>
    <col min="17" max="18" width="19" style="2" customWidth="1"/>
    <col min="19" max="19" width="15.1796875" style="2" customWidth="1"/>
    <col min="20" max="20" width="146" style="2" customWidth="1"/>
    <col min="21" max="21" width="16.453125" style="4" customWidth="1"/>
    <col min="22" max="22" width="32.81640625" style="2" customWidth="1"/>
    <col min="23" max="16384" width="15.1796875" style="2"/>
  </cols>
  <sheetData>
    <row r="1" spans="1:21" s="34" customFormat="1" ht="14.5" x14ac:dyDescent="0.35">
      <c r="A1" s="32"/>
      <c r="B1" s="32"/>
      <c r="C1" s="32"/>
      <c r="D1" s="32"/>
      <c r="E1" s="33"/>
      <c r="F1" s="33"/>
      <c r="G1" s="33"/>
      <c r="H1" s="32"/>
      <c r="I1" s="32"/>
      <c r="J1" s="35"/>
      <c r="K1" s="35"/>
      <c r="L1" s="35"/>
      <c r="M1" s="35"/>
      <c r="T1" s="41"/>
    </row>
    <row r="2" spans="1:21" s="34" customFormat="1" ht="18.5" x14ac:dyDescent="0.35">
      <c r="A2" s="32"/>
      <c r="B2" s="36" t="s">
        <v>0</v>
      </c>
      <c r="C2" s="32"/>
      <c r="D2" s="32"/>
      <c r="E2" s="37"/>
      <c r="F2" s="33"/>
      <c r="G2" s="33"/>
      <c r="H2" s="32"/>
      <c r="I2" s="32"/>
      <c r="J2" s="35"/>
      <c r="K2" s="35"/>
      <c r="L2" s="35"/>
      <c r="M2" s="35"/>
      <c r="T2" s="41"/>
    </row>
    <row r="3" spans="1:21" s="34" customFormat="1" ht="18.5" x14ac:dyDescent="0.35">
      <c r="A3" s="32"/>
      <c r="B3" s="36"/>
      <c r="C3" s="32"/>
      <c r="D3" s="32"/>
      <c r="E3" s="33"/>
      <c r="F3" s="33"/>
      <c r="G3" s="33"/>
      <c r="H3" s="32"/>
      <c r="I3" s="32"/>
      <c r="J3" s="35"/>
      <c r="K3" s="35"/>
      <c r="L3" s="35"/>
      <c r="M3" s="35"/>
      <c r="T3" s="41"/>
    </row>
    <row r="4" spans="1:21" s="34" customFormat="1" ht="14.5" x14ac:dyDescent="0.35">
      <c r="A4" s="32"/>
      <c r="B4" s="32" t="s">
        <v>576</v>
      </c>
      <c r="C4" s="32"/>
      <c r="D4" s="32"/>
      <c r="E4" s="33"/>
      <c r="F4" s="33"/>
      <c r="G4" s="33"/>
      <c r="H4" s="32"/>
      <c r="I4" s="38"/>
      <c r="J4" s="35"/>
      <c r="K4" s="35"/>
      <c r="L4" s="35"/>
      <c r="M4" s="35"/>
      <c r="T4" s="41"/>
    </row>
    <row r="6" spans="1:21" s="6" customFormat="1" ht="17.149999999999999" customHeight="1" x14ac:dyDescent="0.35">
      <c r="A6" s="1"/>
      <c r="B6" s="39" t="s">
        <v>1</v>
      </c>
      <c r="C6" s="39" t="s">
        <v>2</v>
      </c>
      <c r="D6" s="39" t="s">
        <v>3</v>
      </c>
      <c r="E6" s="39" t="s">
        <v>4</v>
      </c>
      <c r="F6" s="39" t="s">
        <v>5</v>
      </c>
      <c r="G6" s="39" t="s">
        <v>6</v>
      </c>
      <c r="H6" s="39" t="s">
        <v>7</v>
      </c>
      <c r="I6" s="39" t="s">
        <v>8</v>
      </c>
      <c r="J6" s="40" t="s">
        <v>21</v>
      </c>
      <c r="K6" s="40" t="s">
        <v>22</v>
      </c>
      <c r="L6" s="40" t="s">
        <v>23</v>
      </c>
      <c r="M6" s="40" t="s">
        <v>24</v>
      </c>
      <c r="N6" s="40" t="s">
        <v>25</v>
      </c>
      <c r="O6" s="40" t="s">
        <v>26</v>
      </c>
      <c r="P6" s="40" t="s">
        <v>27</v>
      </c>
      <c r="Q6" s="40" t="s">
        <v>28</v>
      </c>
      <c r="R6" s="40" t="s">
        <v>13</v>
      </c>
      <c r="S6" s="40" t="s">
        <v>29</v>
      </c>
      <c r="T6" s="40" t="s">
        <v>30</v>
      </c>
      <c r="U6" s="5"/>
    </row>
    <row r="7" spans="1:21" s="3" customFormat="1" ht="29" x14ac:dyDescent="0.35">
      <c r="B7" s="7">
        <v>1</v>
      </c>
      <c r="C7" s="7" t="s">
        <v>32</v>
      </c>
      <c r="D7" s="7" t="s">
        <v>33</v>
      </c>
      <c r="E7" s="7" t="s">
        <v>34</v>
      </c>
      <c r="F7" s="7">
        <v>1</v>
      </c>
      <c r="G7" s="7"/>
      <c r="H7" s="7"/>
      <c r="I7" s="7" t="s">
        <v>566</v>
      </c>
      <c r="J7" s="11"/>
      <c r="K7" s="11"/>
      <c r="L7" s="12" t="s">
        <v>43</v>
      </c>
      <c r="M7" s="11"/>
      <c r="N7" s="11" t="s">
        <v>44</v>
      </c>
      <c r="O7" s="11"/>
      <c r="P7" s="11" t="str" cm="1">
        <f t="array" ref="P7">IFERROR(_xlfn.IFS(tbl_indicator_library4[[#This Row],[Level]]="L","Local",tbl_indicator_library4[[#This Row],[Level]]="N","Nacional",tbl_indicator_library4[[#This Row],[Level]]="G","Global",tbl_indicator_library4[[#This Row],[Level]]="S","Entorno Global"),"")</f>
        <v>Local</v>
      </c>
      <c r="Q7" s="11" t="str" cm="1">
        <f t="array" ref="Q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7" s="9">
        <v>150</v>
      </c>
      <c r="S7" s="3" t="str" cm="1">
        <f t="array" ref="S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 s="11" t="s">
        <v>46</v>
      </c>
      <c r="U7" s="13"/>
    </row>
    <row r="8" spans="1:21" s="3" customFormat="1" ht="377" x14ac:dyDescent="0.35">
      <c r="A8" s="1"/>
      <c r="B8" s="7">
        <v>2</v>
      </c>
      <c r="C8" s="7" t="s">
        <v>32</v>
      </c>
      <c r="D8" s="7" t="s">
        <v>33</v>
      </c>
      <c r="E8" s="7" t="s">
        <v>34</v>
      </c>
      <c r="F8" s="7">
        <v>2</v>
      </c>
      <c r="G8" s="7"/>
      <c r="H8" s="7"/>
      <c r="I8" s="7" t="s">
        <v>565</v>
      </c>
      <c r="J8" s="8" t="s">
        <v>53</v>
      </c>
      <c r="K8" s="8" t="s">
        <v>54</v>
      </c>
      <c r="L8" s="16" t="s">
        <v>55</v>
      </c>
      <c r="M8" s="8"/>
      <c r="N8" s="8" t="s">
        <v>623</v>
      </c>
      <c r="O8" s="8"/>
      <c r="P8" s="8" t="str" cm="1">
        <f t="array" ref="P8">IFERROR(_xlfn.IFS(tbl_indicator_library4[[#This Row],[Level]]="L","Local",tbl_indicator_library4[[#This Row],[Level]]="N","Nacional",tbl_indicator_library4[[#This Row],[Level]]="G","Global",tbl_indicator_library4[[#This Row],[Level]]="S","Entorno Global"),"")</f>
        <v>Local</v>
      </c>
      <c r="Q8" s="8" t="str" cm="1">
        <f t="array" ref="Q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8" s="14">
        <v>20000000</v>
      </c>
      <c r="S8" s="8" t="str" cm="1">
        <f t="array" ref="S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 s="8" t="s">
        <v>56</v>
      </c>
      <c r="U8" s="13"/>
    </row>
    <row r="9" spans="1:21" s="3" customFormat="1" ht="29" x14ac:dyDescent="0.35">
      <c r="A9" s="1"/>
      <c r="B9" s="17">
        <v>3</v>
      </c>
      <c r="C9" s="17" t="s">
        <v>32</v>
      </c>
      <c r="D9" s="17" t="s">
        <v>33</v>
      </c>
      <c r="E9" s="17" t="s">
        <v>57</v>
      </c>
      <c r="F9" s="17">
        <v>3</v>
      </c>
      <c r="G9" s="17"/>
      <c r="H9" s="17"/>
      <c r="I9" s="7" t="s">
        <v>530</v>
      </c>
      <c r="J9" s="8"/>
      <c r="K9" s="8"/>
      <c r="L9" s="8"/>
      <c r="M9" s="8"/>
      <c r="N9" s="8" t="s">
        <v>63</v>
      </c>
      <c r="O9" s="8"/>
      <c r="P9" s="8" t="str" cm="1">
        <f t="array" ref="P9">IFERROR(_xlfn.IFS(tbl_indicator_library4[[#This Row],[Level]]="L","Local",tbl_indicator_library4[[#This Row],[Level]]="N","Nacional",tbl_indicator_library4[[#This Row],[Level]]="G","Global",tbl_indicator_library4[[#This Row],[Level]]="S","Entorno Global"),"")</f>
        <v>Nacional</v>
      </c>
      <c r="Q9" s="8" t="str" cm="1">
        <f t="array" ref="Q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9" s="14">
        <v>200000000</v>
      </c>
      <c r="S9" s="8" t="str" cm="1">
        <f t="array" ref="S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 s="8" t="s">
        <v>64</v>
      </c>
      <c r="U9" s="13"/>
    </row>
    <row r="10" spans="1:21" s="3" customFormat="1" ht="29" x14ac:dyDescent="0.35">
      <c r="A10" s="1"/>
      <c r="B10" s="17">
        <v>4</v>
      </c>
      <c r="C10" s="7" t="s">
        <v>32</v>
      </c>
      <c r="D10" s="7" t="s">
        <v>33</v>
      </c>
      <c r="E10" s="7" t="s">
        <v>57</v>
      </c>
      <c r="F10" s="7">
        <v>4</v>
      </c>
      <c r="G10" s="7"/>
      <c r="H10" s="17"/>
      <c r="I10" s="7" t="s">
        <v>567</v>
      </c>
      <c r="J10" s="8"/>
      <c r="K10" s="8"/>
      <c r="L10" s="8"/>
      <c r="M10" s="8"/>
      <c r="N10" s="8" t="s">
        <v>69</v>
      </c>
      <c r="O10" s="8"/>
      <c r="P10" s="8" t="str" cm="1">
        <f t="array" ref="P10">IFERROR(_xlfn.IFS(tbl_indicator_library4[[#This Row],[Level]]="L","Local",tbl_indicator_library4[[#This Row],[Level]]="N","Nacional",tbl_indicator_library4[[#This Row],[Level]]="G","Global",tbl_indicator_library4[[#This Row],[Level]]="S","Entorno Global"),"")</f>
        <v>Nacional</v>
      </c>
      <c r="Q10" s="8" t="str" cm="1">
        <f t="array" ref="Q1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10" s="19">
        <v>20</v>
      </c>
      <c r="S10" s="8" t="str" cm="1">
        <f t="array" ref="S1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 s="8" t="s">
        <v>70</v>
      </c>
      <c r="U10" s="13"/>
    </row>
    <row r="11" spans="1:21" ht="43.5" x14ac:dyDescent="0.35">
      <c r="B11" s="7">
        <v>5</v>
      </c>
      <c r="C11" s="17" t="s">
        <v>32</v>
      </c>
      <c r="D11" s="17" t="s">
        <v>33</v>
      </c>
      <c r="E11" s="17" t="s">
        <v>57</v>
      </c>
      <c r="F11" s="17">
        <v>5</v>
      </c>
      <c r="G11" s="17"/>
      <c r="H11" s="17"/>
      <c r="I11" s="7" t="s">
        <v>531</v>
      </c>
      <c r="J11" s="8"/>
      <c r="K11" s="8" t="s">
        <v>54</v>
      </c>
      <c r="L11" s="12" t="s">
        <v>73</v>
      </c>
      <c r="M11" s="8"/>
      <c r="N11" s="8" t="s">
        <v>74</v>
      </c>
      <c r="O11" s="8"/>
      <c r="P11" s="8" t="str" cm="1">
        <f t="array" ref="P11">IFERROR(_xlfn.IFS(tbl_indicator_library4[[#This Row],[Level]]="L","Local",tbl_indicator_library4[[#This Row],[Level]]="N","Nacional",tbl_indicator_library4[[#This Row],[Level]]="G","Global",tbl_indicator_library4[[#This Row],[Level]]="S","Entorno Global"),"")</f>
        <v>Nacional</v>
      </c>
      <c r="Q11" s="8" t="str" cm="1">
        <f t="array" ref="Q1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Indicador clave de rendimiento - KPI</v>
      </c>
      <c r="R11" s="14">
        <v>100000000</v>
      </c>
      <c r="S11" s="8" t="str" cm="1">
        <f t="array" ref="S1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 s="8" t="s">
        <v>75</v>
      </c>
      <c r="U11" s="13"/>
    </row>
    <row r="12" spans="1:21" ht="29" x14ac:dyDescent="0.35">
      <c r="B12" s="7">
        <v>6</v>
      </c>
      <c r="C12" s="17" t="s">
        <v>76</v>
      </c>
      <c r="D12" s="17" t="s">
        <v>77</v>
      </c>
      <c r="E12" s="17" t="s">
        <v>34</v>
      </c>
      <c r="F12" s="17">
        <v>1</v>
      </c>
      <c r="G12" s="17">
        <v>1</v>
      </c>
      <c r="H12" s="17"/>
      <c r="I12" s="7" t="s">
        <v>459</v>
      </c>
      <c r="J12" s="8"/>
      <c r="K12" s="8"/>
      <c r="L12" s="8"/>
      <c r="M12" s="8"/>
      <c r="N12" s="8" t="s">
        <v>83</v>
      </c>
      <c r="O12" s="8" t="s">
        <v>84</v>
      </c>
      <c r="P12" s="8" t="str" cm="1">
        <f t="array" ref="P12">IFERROR(_xlfn.IFS(tbl_indicator_library4[[#This Row],[Level]]="L","Local",tbl_indicator_library4[[#This Row],[Level]]="N","Nacional",tbl_indicator_library4[[#This Row],[Level]]="G","Global",tbl_indicator_library4[[#This Row],[Level]]="S","Entorno Global"),"")</f>
        <v>Local</v>
      </c>
      <c r="Q12" s="8" t="str" cm="1">
        <f t="array" ref="Q1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2" s="20"/>
      <c r="S12" s="8" t="str" cm="1">
        <f t="array" ref="S1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 s="8" t="s">
        <v>85</v>
      </c>
      <c r="U12" s="13"/>
    </row>
    <row r="13" spans="1:21" ht="58" x14ac:dyDescent="0.35">
      <c r="B13" s="7">
        <v>7</v>
      </c>
      <c r="C13" s="7" t="s">
        <v>76</v>
      </c>
      <c r="D13" s="7" t="s">
        <v>77</v>
      </c>
      <c r="E13" s="7" t="s">
        <v>34</v>
      </c>
      <c r="F13" s="7">
        <v>1</v>
      </c>
      <c r="G13" s="7">
        <v>2</v>
      </c>
      <c r="H13" s="17"/>
      <c r="I13" s="7" t="s">
        <v>462</v>
      </c>
      <c r="J13" s="8"/>
      <c r="K13" s="8"/>
      <c r="L13" s="8"/>
      <c r="M13" s="8"/>
      <c r="N13" s="8" t="s">
        <v>83</v>
      </c>
      <c r="O13" s="8" t="s">
        <v>89</v>
      </c>
      <c r="P13" s="8" t="str" cm="1">
        <f t="array" ref="P13">IFERROR(_xlfn.IFS(tbl_indicator_library4[[#This Row],[Level]]="L","Local",tbl_indicator_library4[[#This Row],[Level]]="N","Nacional",tbl_indicator_library4[[#This Row],[Level]]="G","Global",tbl_indicator_library4[[#This Row],[Level]]="S","Entorno Global"),"")</f>
        <v>Local</v>
      </c>
      <c r="Q13" s="8" t="str" cm="1">
        <f t="array" ref="Q1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3" s="20"/>
      <c r="S13" s="8" t="str" cm="1">
        <f t="array" ref="S1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 s="8" t="s">
        <v>90</v>
      </c>
      <c r="U13" s="13"/>
    </row>
    <row r="14" spans="1:21" ht="29" x14ac:dyDescent="0.35">
      <c r="B14" s="7">
        <v>8</v>
      </c>
      <c r="C14" s="7" t="s">
        <v>76</v>
      </c>
      <c r="D14" s="7" t="s">
        <v>77</v>
      </c>
      <c r="E14" s="7" t="s">
        <v>34</v>
      </c>
      <c r="F14" s="7">
        <v>1</v>
      </c>
      <c r="G14" s="7">
        <v>3</v>
      </c>
      <c r="H14" s="17"/>
      <c r="I14" s="7" t="s">
        <v>463</v>
      </c>
      <c r="J14" s="8"/>
      <c r="K14" s="8"/>
      <c r="L14" s="8"/>
      <c r="M14" s="8"/>
      <c r="N14" s="8" t="s">
        <v>83</v>
      </c>
      <c r="O14" s="8" t="s">
        <v>94</v>
      </c>
      <c r="P14" s="8" t="str" cm="1">
        <f t="array" ref="P14">IFERROR(_xlfn.IFS(tbl_indicator_library4[[#This Row],[Level]]="L","Local",tbl_indicator_library4[[#This Row],[Level]]="N","Nacional",tbl_indicator_library4[[#This Row],[Level]]="G","Global",tbl_indicator_library4[[#This Row],[Level]]="S","Entorno Global"),"")</f>
        <v>Local</v>
      </c>
      <c r="Q14" s="8" t="str" cm="1">
        <f t="array" ref="Q1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4" s="20"/>
      <c r="S14" s="8" t="str" cm="1">
        <f t="array" ref="S1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4" s="8" t="s">
        <v>95</v>
      </c>
      <c r="U14" s="13"/>
    </row>
    <row r="15" spans="1:21" ht="29" x14ac:dyDescent="0.35">
      <c r="B15" s="17">
        <v>9</v>
      </c>
      <c r="C15" s="17" t="s">
        <v>76</v>
      </c>
      <c r="D15" s="17" t="s">
        <v>77</v>
      </c>
      <c r="E15" s="17" t="s">
        <v>34</v>
      </c>
      <c r="F15" s="17">
        <v>2</v>
      </c>
      <c r="G15" s="17">
        <v>1</v>
      </c>
      <c r="H15" s="17" t="s">
        <v>578</v>
      </c>
      <c r="I15" s="7" t="s">
        <v>624</v>
      </c>
      <c r="J15" s="8"/>
      <c r="K15" s="8"/>
      <c r="L15" s="8"/>
      <c r="M15" s="8"/>
      <c r="N15" s="8" t="s">
        <v>100</v>
      </c>
      <c r="O15" s="8" t="s">
        <v>101</v>
      </c>
      <c r="P15" s="8" t="str" cm="1">
        <f t="array" ref="P15">IFERROR(_xlfn.IFS(tbl_indicator_library4[[#This Row],[Level]]="L","Local",tbl_indicator_library4[[#This Row],[Level]]="N","Nacional",tbl_indicator_library4[[#This Row],[Level]]="G","Global",tbl_indicator_library4[[#This Row],[Level]]="S","Entorno Global"),"")</f>
        <v>Local</v>
      </c>
      <c r="Q15" s="8" t="str" cm="1">
        <f t="array" ref="Q1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5" s="20"/>
      <c r="S15" s="8" t="str" cm="1">
        <f t="array" ref="S1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5" s="8" t="s">
        <v>625</v>
      </c>
      <c r="U15" s="13"/>
    </row>
    <row r="16" spans="1:21" ht="29" x14ac:dyDescent="0.35">
      <c r="B16" s="17">
        <v>10</v>
      </c>
      <c r="C16" s="17" t="s">
        <v>76</v>
      </c>
      <c r="D16" s="17" t="s">
        <v>77</v>
      </c>
      <c r="E16" s="17" t="s">
        <v>34</v>
      </c>
      <c r="F16" s="17">
        <v>2</v>
      </c>
      <c r="G16" s="17">
        <v>1</v>
      </c>
      <c r="H16" s="17" t="s">
        <v>96</v>
      </c>
      <c r="I16" s="7" t="s">
        <v>496</v>
      </c>
      <c r="J16" s="8"/>
      <c r="K16" s="8"/>
      <c r="L16" s="8"/>
      <c r="M16" s="8"/>
      <c r="N16" s="8" t="s">
        <v>100</v>
      </c>
      <c r="O16" s="8" t="s">
        <v>101</v>
      </c>
      <c r="P16" s="8" t="str" cm="1">
        <f t="array" ref="P16">IFERROR(_xlfn.IFS(tbl_indicator_library4[[#This Row],[Level]]="L","Local",tbl_indicator_library4[[#This Row],[Level]]="N","Nacional",tbl_indicator_library4[[#This Row],[Level]]="G","Global",tbl_indicator_library4[[#This Row],[Level]]="S","Entorno Global"),"")</f>
        <v>Local</v>
      </c>
      <c r="Q16" s="8" t="str" cm="1">
        <f t="array" ref="Q1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6" s="20"/>
      <c r="S16" s="8" t="str" cm="1">
        <f t="array" ref="S1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6" s="8" t="s">
        <v>102</v>
      </c>
      <c r="U16" s="13"/>
    </row>
    <row r="17" spans="1:21" ht="58" x14ac:dyDescent="0.35">
      <c r="B17" s="7">
        <v>11</v>
      </c>
      <c r="C17" s="17" t="s">
        <v>76</v>
      </c>
      <c r="D17" s="17" t="s">
        <v>77</v>
      </c>
      <c r="E17" s="17" t="s">
        <v>34</v>
      </c>
      <c r="F17" s="17">
        <v>2</v>
      </c>
      <c r="G17" s="17">
        <v>2</v>
      </c>
      <c r="H17" s="17" t="s">
        <v>578</v>
      </c>
      <c r="I17" s="7" t="s">
        <v>626</v>
      </c>
      <c r="J17" s="8"/>
      <c r="K17" s="8"/>
      <c r="L17" s="8"/>
      <c r="M17" s="8"/>
      <c r="N17" s="8" t="s">
        <v>100</v>
      </c>
      <c r="O17" s="8" t="s">
        <v>105</v>
      </c>
      <c r="P17" s="8" t="str" cm="1">
        <f t="array" ref="P17">IFERROR(_xlfn.IFS(tbl_indicator_library4[[#This Row],[Level]]="L","Local",tbl_indicator_library4[[#This Row],[Level]]="N","Nacional",tbl_indicator_library4[[#This Row],[Level]]="G","Global",tbl_indicator_library4[[#This Row],[Level]]="S","Entorno Global"),"")</f>
        <v>Local</v>
      </c>
      <c r="Q17" s="8" t="str" cm="1">
        <f t="array" ref="Q1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7" s="20"/>
      <c r="S17" s="8" t="str" cm="1">
        <f t="array" ref="S1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7" s="8" t="s">
        <v>627</v>
      </c>
      <c r="U17" s="13"/>
    </row>
    <row r="18" spans="1:21" ht="58" x14ac:dyDescent="0.35">
      <c r="B18" s="7">
        <v>12</v>
      </c>
      <c r="C18" s="17" t="s">
        <v>76</v>
      </c>
      <c r="D18" s="17" t="s">
        <v>77</v>
      </c>
      <c r="E18" s="17" t="s">
        <v>34</v>
      </c>
      <c r="F18" s="17">
        <v>2</v>
      </c>
      <c r="G18" s="17">
        <v>2</v>
      </c>
      <c r="H18" s="17" t="s">
        <v>96</v>
      </c>
      <c r="I18" s="7" t="s">
        <v>497</v>
      </c>
      <c r="J18" s="8"/>
      <c r="K18" s="8"/>
      <c r="L18" s="8"/>
      <c r="M18" s="8"/>
      <c r="N18" s="8" t="s">
        <v>100</v>
      </c>
      <c r="O18" s="8" t="s">
        <v>105</v>
      </c>
      <c r="P18" s="8" t="str" cm="1">
        <f t="array" ref="P18">IFERROR(_xlfn.IFS(tbl_indicator_library4[[#This Row],[Level]]="L","Local",tbl_indicator_library4[[#This Row],[Level]]="N","Nacional",tbl_indicator_library4[[#This Row],[Level]]="G","Global",tbl_indicator_library4[[#This Row],[Level]]="S","Entorno Global"),"")</f>
        <v>Local</v>
      </c>
      <c r="Q18" s="8" t="str" cm="1">
        <f t="array" ref="Q1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8" s="20"/>
      <c r="S18" s="8" t="str" cm="1">
        <f t="array" ref="S1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8" s="8" t="s">
        <v>106</v>
      </c>
      <c r="U18" s="13"/>
    </row>
    <row r="19" spans="1:21" ht="29" x14ac:dyDescent="0.35">
      <c r="B19" s="7">
        <v>13</v>
      </c>
      <c r="C19" s="17" t="s">
        <v>76</v>
      </c>
      <c r="D19" s="17" t="s">
        <v>77</v>
      </c>
      <c r="E19" s="17" t="s">
        <v>34</v>
      </c>
      <c r="F19" s="17">
        <v>2</v>
      </c>
      <c r="G19" s="17">
        <v>3</v>
      </c>
      <c r="H19" s="17" t="s">
        <v>578</v>
      </c>
      <c r="I19" s="7" t="s">
        <v>628</v>
      </c>
      <c r="J19" s="8"/>
      <c r="K19" s="8"/>
      <c r="L19" s="8"/>
      <c r="M19" s="8"/>
      <c r="N19" s="8" t="s">
        <v>100</v>
      </c>
      <c r="O19" s="8" t="s">
        <v>109</v>
      </c>
      <c r="P19" s="8" t="str" cm="1">
        <f t="array" ref="P19">IFERROR(_xlfn.IFS(tbl_indicator_library4[[#This Row],[Level]]="L","Local",tbl_indicator_library4[[#This Row],[Level]]="N","Nacional",tbl_indicator_library4[[#This Row],[Level]]="G","Global",tbl_indicator_library4[[#This Row],[Level]]="S","Entorno Global"),"")</f>
        <v>Local</v>
      </c>
      <c r="Q19" s="8" t="str" cm="1">
        <f t="array" ref="Q1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9" s="20"/>
      <c r="S19" s="8" t="str" cm="1">
        <f t="array" ref="S1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9" s="8" t="s">
        <v>629</v>
      </c>
      <c r="U19" s="13"/>
    </row>
    <row r="20" spans="1:21" ht="29" x14ac:dyDescent="0.35">
      <c r="B20" s="7">
        <v>14</v>
      </c>
      <c r="C20" s="17" t="s">
        <v>76</v>
      </c>
      <c r="D20" s="17" t="s">
        <v>77</v>
      </c>
      <c r="E20" s="17" t="s">
        <v>34</v>
      </c>
      <c r="F20" s="17">
        <v>2</v>
      </c>
      <c r="G20" s="17">
        <v>3</v>
      </c>
      <c r="H20" s="17" t="s">
        <v>96</v>
      </c>
      <c r="I20" s="7" t="s">
        <v>498</v>
      </c>
      <c r="J20" s="8"/>
      <c r="K20" s="8"/>
      <c r="L20" s="8"/>
      <c r="M20" s="8"/>
      <c r="N20" s="8" t="s">
        <v>100</v>
      </c>
      <c r="O20" s="8" t="s">
        <v>109</v>
      </c>
      <c r="P20" s="8" t="str" cm="1">
        <f t="array" ref="P20">IFERROR(_xlfn.IFS(tbl_indicator_library4[[#This Row],[Level]]="L","Local",tbl_indicator_library4[[#This Row],[Level]]="N","Nacional",tbl_indicator_library4[[#This Row],[Level]]="G","Global",tbl_indicator_library4[[#This Row],[Level]]="S","Entorno Global"),"")</f>
        <v>Local</v>
      </c>
      <c r="Q20" s="8" t="str" cm="1">
        <f t="array" ref="Q2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0" s="20"/>
      <c r="S20" s="8" t="str" cm="1">
        <f t="array" ref="S2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0" s="8" t="s">
        <v>110</v>
      </c>
      <c r="U20" s="13"/>
    </row>
    <row r="21" spans="1:21" ht="29" x14ac:dyDescent="0.35">
      <c r="B21" s="17">
        <v>15</v>
      </c>
      <c r="C21" s="7" t="s">
        <v>76</v>
      </c>
      <c r="D21" s="7" t="s">
        <v>77</v>
      </c>
      <c r="E21" s="7" t="s">
        <v>34</v>
      </c>
      <c r="F21" s="7">
        <v>3</v>
      </c>
      <c r="G21" s="7">
        <v>1</v>
      </c>
      <c r="H21" s="17" t="s">
        <v>578</v>
      </c>
      <c r="I21" s="7" t="s">
        <v>630</v>
      </c>
      <c r="J21" s="8"/>
      <c r="K21" s="8"/>
      <c r="L21" s="8"/>
      <c r="M21" s="8"/>
      <c r="N21" s="8" t="s">
        <v>114</v>
      </c>
      <c r="O21" s="8" t="s">
        <v>115</v>
      </c>
      <c r="P21" s="8" t="str" cm="1">
        <f t="array" ref="P21">IFERROR(_xlfn.IFS(tbl_indicator_library4[[#This Row],[Level]]="L","Local",tbl_indicator_library4[[#This Row],[Level]]="N","Nacional",tbl_indicator_library4[[#This Row],[Level]]="G","Global",tbl_indicator_library4[[#This Row],[Level]]="S","Entorno Global"),"")</f>
        <v>Local</v>
      </c>
      <c r="Q21" s="8" t="str" cm="1">
        <f t="array" ref="Q2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1" s="20"/>
      <c r="S21" s="8" t="str" cm="1">
        <f t="array" ref="S2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1" s="8" t="s">
        <v>631</v>
      </c>
      <c r="U21" s="13"/>
    </row>
    <row r="22" spans="1:21" ht="29" x14ac:dyDescent="0.35">
      <c r="B22" s="17">
        <v>16</v>
      </c>
      <c r="C22" s="7" t="s">
        <v>76</v>
      </c>
      <c r="D22" s="7" t="s">
        <v>77</v>
      </c>
      <c r="E22" s="7" t="s">
        <v>34</v>
      </c>
      <c r="F22" s="7">
        <v>3</v>
      </c>
      <c r="G22" s="7">
        <v>1</v>
      </c>
      <c r="H22" s="17" t="s">
        <v>96</v>
      </c>
      <c r="I22" s="7" t="s">
        <v>457</v>
      </c>
      <c r="J22" s="8"/>
      <c r="K22" s="8"/>
      <c r="L22" s="8"/>
      <c r="M22" s="8"/>
      <c r="N22" s="8" t="s">
        <v>114</v>
      </c>
      <c r="O22" s="8" t="s">
        <v>115</v>
      </c>
      <c r="P22" s="8" t="str" cm="1">
        <f t="array" ref="P22">IFERROR(_xlfn.IFS(tbl_indicator_library4[[#This Row],[Level]]="L","Local",tbl_indicator_library4[[#This Row],[Level]]="N","Nacional",tbl_indicator_library4[[#This Row],[Level]]="G","Global",tbl_indicator_library4[[#This Row],[Level]]="S","Entorno Global"),"")</f>
        <v>Local</v>
      </c>
      <c r="Q22" s="8" t="str" cm="1">
        <f t="array" ref="Q2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2" s="19">
        <v>15000000</v>
      </c>
      <c r="S22" s="8" t="str" cm="1">
        <f t="array" ref="S2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2" s="8" t="s">
        <v>116</v>
      </c>
      <c r="U22" s="13"/>
    </row>
    <row r="23" spans="1:21" ht="43.5" x14ac:dyDescent="0.35">
      <c r="B23" s="7">
        <v>17</v>
      </c>
      <c r="C23" s="7" t="s">
        <v>76</v>
      </c>
      <c r="D23" s="7" t="s">
        <v>77</v>
      </c>
      <c r="E23" s="7" t="s">
        <v>34</v>
      </c>
      <c r="F23" s="7">
        <v>4</v>
      </c>
      <c r="G23" s="7">
        <v>1</v>
      </c>
      <c r="H23" s="17" t="s">
        <v>578</v>
      </c>
      <c r="I23" s="7" t="s">
        <v>632</v>
      </c>
      <c r="J23" s="8"/>
      <c r="K23" s="8"/>
      <c r="L23" s="8"/>
      <c r="M23" s="8"/>
      <c r="N23" s="8" t="s">
        <v>121</v>
      </c>
      <c r="O23" s="8" t="s">
        <v>122</v>
      </c>
      <c r="P23" s="8" t="str" cm="1">
        <f t="array" ref="P23">IFERROR(_xlfn.IFS(tbl_indicator_library4[[#This Row],[Level]]="L","Local",tbl_indicator_library4[[#This Row],[Level]]="N","Nacional",tbl_indicator_library4[[#This Row],[Level]]="G","Global",tbl_indicator_library4[[#This Row],[Level]]="S","Entorno Global"),"")</f>
        <v>Local</v>
      </c>
      <c r="Q23" s="8" t="str" cm="1">
        <f t="array" ref="Q2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3" s="20"/>
      <c r="S23" s="8" t="str" cm="1">
        <f t="array" ref="S2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3" s="8" t="s">
        <v>633</v>
      </c>
      <c r="U23" s="13"/>
    </row>
    <row r="24" spans="1:21" ht="43.5" x14ac:dyDescent="0.35">
      <c r="B24" s="7">
        <v>18</v>
      </c>
      <c r="C24" s="7" t="s">
        <v>76</v>
      </c>
      <c r="D24" s="7" t="s">
        <v>77</v>
      </c>
      <c r="E24" s="7" t="s">
        <v>34</v>
      </c>
      <c r="F24" s="7">
        <v>4</v>
      </c>
      <c r="G24" s="7">
        <v>1</v>
      </c>
      <c r="H24" s="17" t="s">
        <v>96</v>
      </c>
      <c r="I24" s="7" t="s">
        <v>499</v>
      </c>
      <c r="J24" s="8"/>
      <c r="K24" s="8"/>
      <c r="L24" s="8"/>
      <c r="M24" s="8"/>
      <c r="N24" s="8" t="s">
        <v>121</v>
      </c>
      <c r="O24" s="8" t="s">
        <v>122</v>
      </c>
      <c r="P24" s="8" t="str" cm="1">
        <f t="array" ref="P24">IFERROR(_xlfn.IFS(tbl_indicator_library4[[#This Row],[Level]]="L","Local",tbl_indicator_library4[[#This Row],[Level]]="N","Nacional",tbl_indicator_library4[[#This Row],[Level]]="G","Global",tbl_indicator_library4[[#This Row],[Level]]="S","Entorno Global"),"")</f>
        <v>Local</v>
      </c>
      <c r="Q24" s="8" t="str" cm="1">
        <f t="array" ref="Q2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4" s="20"/>
      <c r="S24" s="8" t="str" cm="1">
        <f t="array" ref="S2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4" s="8" t="s">
        <v>123</v>
      </c>
      <c r="U24" s="13"/>
    </row>
    <row r="25" spans="1:21" ht="58" x14ac:dyDescent="0.35">
      <c r="B25" s="7">
        <v>19</v>
      </c>
      <c r="C25" s="7" t="s">
        <v>76</v>
      </c>
      <c r="D25" s="7" t="s">
        <v>77</v>
      </c>
      <c r="E25" s="7" t="s">
        <v>34</v>
      </c>
      <c r="F25" s="7">
        <v>4</v>
      </c>
      <c r="G25" s="7">
        <v>2</v>
      </c>
      <c r="H25" s="17" t="s">
        <v>578</v>
      </c>
      <c r="I25" s="7" t="s">
        <v>634</v>
      </c>
      <c r="J25" s="8"/>
      <c r="K25" s="8"/>
      <c r="L25" s="8"/>
      <c r="M25" s="8"/>
      <c r="N25" s="8" t="s">
        <v>121</v>
      </c>
      <c r="O25" s="8" t="s">
        <v>126</v>
      </c>
      <c r="P25" s="8" t="str" cm="1">
        <f t="array" ref="P25">IFERROR(_xlfn.IFS(tbl_indicator_library4[[#This Row],[Level]]="L","Local",tbl_indicator_library4[[#This Row],[Level]]="N","Nacional",tbl_indicator_library4[[#This Row],[Level]]="G","Global",tbl_indicator_library4[[#This Row],[Level]]="S","Entorno Global"),"")</f>
        <v>Local</v>
      </c>
      <c r="Q25" s="8" t="str" cm="1">
        <f t="array" ref="Q2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5" s="20"/>
      <c r="S25" s="8" t="str" cm="1">
        <f t="array" ref="S2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5" s="8" t="s">
        <v>127</v>
      </c>
      <c r="U25" s="13"/>
    </row>
    <row r="26" spans="1:21" ht="58" x14ac:dyDescent="0.35">
      <c r="B26" s="7">
        <v>20</v>
      </c>
      <c r="C26" s="7" t="s">
        <v>76</v>
      </c>
      <c r="D26" s="7" t="s">
        <v>77</v>
      </c>
      <c r="E26" s="7" t="s">
        <v>34</v>
      </c>
      <c r="F26" s="7">
        <v>4</v>
      </c>
      <c r="G26" s="7">
        <v>2</v>
      </c>
      <c r="H26" s="17" t="s">
        <v>96</v>
      </c>
      <c r="I26" s="7" t="s">
        <v>500</v>
      </c>
      <c r="J26" s="8"/>
      <c r="K26" s="8"/>
      <c r="L26" s="8"/>
      <c r="M26" s="8"/>
      <c r="N26" s="8" t="s">
        <v>121</v>
      </c>
      <c r="O26" s="8" t="s">
        <v>126</v>
      </c>
      <c r="P26" s="8" t="str" cm="1">
        <f t="array" ref="P26">IFERROR(_xlfn.IFS(tbl_indicator_library4[[#This Row],[Level]]="L","Local",tbl_indicator_library4[[#This Row],[Level]]="N","Nacional",tbl_indicator_library4[[#This Row],[Level]]="G","Global",tbl_indicator_library4[[#This Row],[Level]]="S","Entorno Global"),"")</f>
        <v>Local</v>
      </c>
      <c r="Q26" s="8" t="str" cm="1">
        <f t="array" ref="Q2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6" s="20"/>
      <c r="S26" s="8" t="str" cm="1">
        <f t="array" ref="S2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6" s="8" t="s">
        <v>635</v>
      </c>
      <c r="U26" s="13"/>
    </row>
    <row r="27" spans="1:21" ht="72.5" x14ac:dyDescent="0.35">
      <c r="B27" s="7">
        <v>23</v>
      </c>
      <c r="C27" s="17" t="s">
        <v>76</v>
      </c>
      <c r="D27" s="17" t="s">
        <v>77</v>
      </c>
      <c r="E27" s="17" t="s">
        <v>34</v>
      </c>
      <c r="F27" s="17">
        <v>6</v>
      </c>
      <c r="G27" s="17">
        <v>1</v>
      </c>
      <c r="H27" s="17"/>
      <c r="I27" s="7" t="s">
        <v>518</v>
      </c>
      <c r="J27" s="8"/>
      <c r="K27" s="8"/>
      <c r="L27" s="8"/>
      <c r="M27" s="8"/>
      <c r="N27" s="8" t="s">
        <v>132</v>
      </c>
      <c r="O27" s="8" t="s">
        <v>133</v>
      </c>
      <c r="P27" s="8" t="str" cm="1">
        <f t="array" ref="P27">IFERROR(_xlfn.IFS(tbl_indicator_library4[[#This Row],[Level]]="L","Local",tbl_indicator_library4[[#This Row],[Level]]="N","Nacional",tbl_indicator_library4[[#This Row],[Level]]="G","Global",tbl_indicator_library4[[#This Row],[Level]]="S","Entorno Global"),"")</f>
        <v>Local</v>
      </c>
      <c r="Q27" s="8" t="str" cm="1">
        <f t="array" ref="Q2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7" s="14">
        <v>2000000</v>
      </c>
      <c r="S27" s="8" t="str" cm="1">
        <f t="array" ref="S2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7" s="8" t="s">
        <v>134</v>
      </c>
      <c r="U27" s="13"/>
    </row>
    <row r="28" spans="1:21" ht="72.5" x14ac:dyDescent="0.35">
      <c r="B28" s="7">
        <v>24</v>
      </c>
      <c r="C28" s="17" t="s">
        <v>76</v>
      </c>
      <c r="D28" s="17" t="s">
        <v>77</v>
      </c>
      <c r="E28" s="17" t="s">
        <v>34</v>
      </c>
      <c r="F28" s="17">
        <v>6</v>
      </c>
      <c r="G28" s="17">
        <v>2</v>
      </c>
      <c r="H28" s="17"/>
      <c r="I28" s="7" t="s">
        <v>519</v>
      </c>
      <c r="J28" s="8"/>
      <c r="K28" s="8"/>
      <c r="L28" s="8"/>
      <c r="M28" s="8"/>
      <c r="N28" s="8" t="s">
        <v>132</v>
      </c>
      <c r="O28" s="8" t="s">
        <v>137</v>
      </c>
      <c r="P28" s="8" t="str" cm="1">
        <f t="array" ref="P28">IFERROR(_xlfn.IFS(tbl_indicator_library4[[#This Row],[Level]]="L","Local",tbl_indicator_library4[[#This Row],[Level]]="N","Nacional",tbl_indicator_library4[[#This Row],[Level]]="G","Global",tbl_indicator_library4[[#This Row],[Level]]="S","Entorno Global"),"")</f>
        <v>Local</v>
      </c>
      <c r="Q28" s="8" t="str" cm="1">
        <f t="array" ref="Q2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8" s="14">
        <v>2000000</v>
      </c>
      <c r="S28" s="8" t="str" cm="1">
        <f t="array" ref="S2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8" s="8" t="s">
        <v>138</v>
      </c>
      <c r="U28" s="13"/>
    </row>
    <row r="29" spans="1:21" ht="29" x14ac:dyDescent="0.35">
      <c r="B29" s="7">
        <v>25</v>
      </c>
      <c r="C29" s="17" t="s">
        <v>76</v>
      </c>
      <c r="D29" s="17" t="s">
        <v>77</v>
      </c>
      <c r="E29" s="17" t="s">
        <v>34</v>
      </c>
      <c r="F29" s="17">
        <v>7</v>
      </c>
      <c r="G29" s="17">
        <v>1</v>
      </c>
      <c r="H29" s="17" t="s">
        <v>578</v>
      </c>
      <c r="I29" s="17" t="s">
        <v>636</v>
      </c>
      <c r="J29" s="8"/>
      <c r="K29" s="8"/>
      <c r="L29" s="8"/>
      <c r="M29" s="8"/>
      <c r="N29" s="8" t="s">
        <v>143</v>
      </c>
      <c r="O29" s="8" t="s">
        <v>144</v>
      </c>
      <c r="P29" s="8" t="str" cm="1">
        <f t="array" ref="P29">IFERROR(_xlfn.IFS(tbl_indicator_library4[[#This Row],[Level]]="L","Local",tbl_indicator_library4[[#This Row],[Level]]="N","Nacional",tbl_indicator_library4[[#This Row],[Level]]="G","Global",tbl_indicator_library4[[#This Row],[Level]]="S","Entorno Global"),"")</f>
        <v>Local</v>
      </c>
      <c r="Q29" s="8" t="str" cm="1">
        <f t="array" ref="Q2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29" s="42">
        <v>0.95</v>
      </c>
      <c r="S29" s="8" t="str" cm="1">
        <f t="array" ref="S2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29" s="8" t="s">
        <v>637</v>
      </c>
      <c r="U29" s="13"/>
    </row>
    <row r="30" spans="1:21" ht="29" x14ac:dyDescent="0.35">
      <c r="B30" s="7">
        <v>26</v>
      </c>
      <c r="C30" s="17" t="s">
        <v>76</v>
      </c>
      <c r="D30" s="17" t="s">
        <v>77</v>
      </c>
      <c r="E30" s="17" t="s">
        <v>34</v>
      </c>
      <c r="F30" s="17">
        <v>7</v>
      </c>
      <c r="G30" s="17">
        <v>1</v>
      </c>
      <c r="H30" s="17" t="s">
        <v>96</v>
      </c>
      <c r="I30" s="17" t="s">
        <v>464</v>
      </c>
      <c r="J30" s="8"/>
      <c r="K30" s="8"/>
      <c r="L30" s="8"/>
      <c r="M30" s="8"/>
      <c r="N30" s="8" t="s">
        <v>143</v>
      </c>
      <c r="O30" s="8" t="s">
        <v>144</v>
      </c>
      <c r="P30" s="8" t="str" cm="1">
        <f t="array" ref="P30">IFERROR(_xlfn.IFS(tbl_indicator_library4[[#This Row],[Level]]="L","Local",tbl_indicator_library4[[#This Row],[Level]]="N","Nacional",tbl_indicator_library4[[#This Row],[Level]]="G","Global",tbl_indicator_library4[[#This Row],[Level]]="S","Entorno Global"),"")</f>
        <v>Local</v>
      </c>
      <c r="Q30" s="8" t="str" cm="1">
        <f t="array" ref="Q3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0" s="14">
        <v>855</v>
      </c>
      <c r="S30" s="8" t="str" cm="1">
        <f t="array" ref="S3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0" s="8" t="s">
        <v>638</v>
      </c>
      <c r="U30" s="13"/>
    </row>
    <row r="31" spans="1:21" ht="43.5" x14ac:dyDescent="0.35">
      <c r="B31" s="17">
        <v>27</v>
      </c>
      <c r="C31" s="17" t="s">
        <v>76</v>
      </c>
      <c r="D31" s="17" t="s">
        <v>77</v>
      </c>
      <c r="E31" s="17" t="s">
        <v>34</v>
      </c>
      <c r="F31" s="17">
        <v>7</v>
      </c>
      <c r="G31" s="17">
        <v>2</v>
      </c>
      <c r="H31" s="17" t="s">
        <v>578</v>
      </c>
      <c r="I31" s="17" t="s">
        <v>639</v>
      </c>
      <c r="J31" s="8"/>
      <c r="K31" s="8"/>
      <c r="L31" s="8"/>
      <c r="M31" s="8"/>
      <c r="N31" s="8" t="s">
        <v>143</v>
      </c>
      <c r="O31" s="8" t="s">
        <v>147</v>
      </c>
      <c r="P31" s="8" t="str" cm="1">
        <f t="array" ref="P31">IFERROR(_xlfn.IFS(tbl_indicator_library4[[#This Row],[Level]]="L","Local",tbl_indicator_library4[[#This Row],[Level]]="N","Nacional",tbl_indicator_library4[[#This Row],[Level]]="G","Global",tbl_indicator_library4[[#This Row],[Level]]="S","Entorno Global"),"")</f>
        <v>Local</v>
      </c>
      <c r="Q31" s="8" t="str" cm="1">
        <f t="array" ref="Q3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1" s="42">
        <v>0.5</v>
      </c>
      <c r="S31" s="8" t="str" cm="1">
        <f t="array" ref="S3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1" s="8" t="s">
        <v>640</v>
      </c>
    </row>
    <row r="32" spans="1:21" s="4" customFormat="1" ht="43.5" x14ac:dyDescent="0.35">
      <c r="A32" s="1"/>
      <c r="B32" s="17">
        <v>28</v>
      </c>
      <c r="C32" s="17" t="s">
        <v>76</v>
      </c>
      <c r="D32" s="17" t="s">
        <v>77</v>
      </c>
      <c r="E32" s="17" t="s">
        <v>34</v>
      </c>
      <c r="F32" s="17">
        <v>7</v>
      </c>
      <c r="G32" s="17">
        <v>2</v>
      </c>
      <c r="H32" s="17" t="s">
        <v>96</v>
      </c>
      <c r="I32" s="17" t="s">
        <v>465</v>
      </c>
      <c r="J32" s="8"/>
      <c r="K32" s="8"/>
      <c r="L32" s="8"/>
      <c r="M32" s="8"/>
      <c r="N32" s="8" t="s">
        <v>143</v>
      </c>
      <c r="O32" s="8" t="s">
        <v>147</v>
      </c>
      <c r="P32" s="8" t="str" cm="1">
        <f t="array" ref="P32">IFERROR(_xlfn.IFS(tbl_indicator_library4[[#This Row],[Level]]="L","Local",tbl_indicator_library4[[#This Row],[Level]]="N","Nacional",tbl_indicator_library4[[#This Row],[Level]]="G","Global",tbl_indicator_library4[[#This Row],[Level]]="S","Entorno Global"),"")</f>
        <v>Local</v>
      </c>
      <c r="Q32" s="8" t="str" cm="1">
        <f t="array" ref="Q3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2" s="14">
        <v>450</v>
      </c>
      <c r="S32" s="8" t="str" cm="1">
        <f t="array" ref="S3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2" s="8" t="s">
        <v>148</v>
      </c>
    </row>
    <row r="33" spans="1:20" s="4" customFormat="1" ht="43.5" x14ac:dyDescent="0.35">
      <c r="A33" s="1"/>
      <c r="B33" s="7">
        <v>29</v>
      </c>
      <c r="C33" s="17" t="s">
        <v>76</v>
      </c>
      <c r="D33" s="17" t="s">
        <v>77</v>
      </c>
      <c r="E33" s="17" t="s">
        <v>34</v>
      </c>
      <c r="F33" s="17">
        <v>7</v>
      </c>
      <c r="G33" s="17">
        <v>3</v>
      </c>
      <c r="H33" s="17" t="s">
        <v>578</v>
      </c>
      <c r="I33" s="17" t="s">
        <v>641</v>
      </c>
      <c r="J33" s="8"/>
      <c r="K33" s="8"/>
      <c r="L33" s="8"/>
      <c r="M33" s="8"/>
      <c r="N33" s="8" t="s">
        <v>143</v>
      </c>
      <c r="O33" s="8" t="s">
        <v>151</v>
      </c>
      <c r="P33" s="8" t="str" cm="1">
        <f t="array" ref="P33">IFERROR(_xlfn.IFS(tbl_indicator_library4[[#This Row],[Level]]="L","Local",tbl_indicator_library4[[#This Row],[Level]]="N","Nacional",tbl_indicator_library4[[#This Row],[Level]]="G","Global",tbl_indicator_library4[[#This Row],[Level]]="S","Entorno Global"),"")</f>
        <v>Local</v>
      </c>
      <c r="Q33" s="8" t="str" cm="1">
        <f t="array" ref="Q3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3" s="42">
        <v>0.95</v>
      </c>
      <c r="S33" s="8" t="str" cm="1">
        <f t="array" ref="S3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3" s="8" t="s">
        <v>642</v>
      </c>
    </row>
    <row r="34" spans="1:20" s="4" customFormat="1" ht="43.5" x14ac:dyDescent="0.35">
      <c r="A34" s="1"/>
      <c r="B34" s="7">
        <v>30</v>
      </c>
      <c r="C34" s="17" t="s">
        <v>76</v>
      </c>
      <c r="D34" s="17" t="s">
        <v>77</v>
      </c>
      <c r="E34" s="17" t="s">
        <v>34</v>
      </c>
      <c r="F34" s="17">
        <v>7</v>
      </c>
      <c r="G34" s="17">
        <v>3</v>
      </c>
      <c r="H34" s="17" t="s">
        <v>96</v>
      </c>
      <c r="I34" s="17" t="s">
        <v>494</v>
      </c>
      <c r="J34" s="8"/>
      <c r="K34" s="8"/>
      <c r="L34" s="8"/>
      <c r="M34" s="8"/>
      <c r="N34" s="8" t="s">
        <v>143</v>
      </c>
      <c r="O34" s="8" t="s">
        <v>151</v>
      </c>
      <c r="P34" s="8" t="str" cm="1">
        <f t="array" ref="P34">IFERROR(_xlfn.IFS(tbl_indicator_library4[[#This Row],[Level]]="L","Local",tbl_indicator_library4[[#This Row],[Level]]="N","Nacional",tbl_indicator_library4[[#This Row],[Level]]="G","Global",tbl_indicator_library4[[#This Row],[Level]]="S","Entorno Global"),"")</f>
        <v>Local</v>
      </c>
      <c r="Q34" s="8" t="str" cm="1">
        <f t="array" ref="Q3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4" s="14">
        <v>855</v>
      </c>
      <c r="S34" s="8" t="str" cm="1">
        <f t="array" ref="S3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4" s="8" t="s">
        <v>152</v>
      </c>
    </row>
    <row r="35" spans="1:20" s="4" customFormat="1" ht="29" x14ac:dyDescent="0.35">
      <c r="A35" s="1"/>
      <c r="B35" s="7">
        <v>31</v>
      </c>
      <c r="C35" s="17" t="s">
        <v>76</v>
      </c>
      <c r="D35" s="17" t="s">
        <v>77</v>
      </c>
      <c r="E35" s="17" t="s">
        <v>34</v>
      </c>
      <c r="F35" s="17">
        <v>8</v>
      </c>
      <c r="G35" s="17">
        <v>1</v>
      </c>
      <c r="H35" s="17" t="s">
        <v>578</v>
      </c>
      <c r="I35" s="17" t="s">
        <v>643</v>
      </c>
      <c r="J35" s="8"/>
      <c r="K35" s="8"/>
      <c r="L35" s="8"/>
      <c r="M35" s="8"/>
      <c r="N35" s="8" t="s">
        <v>156</v>
      </c>
      <c r="O35" s="8" t="s">
        <v>157</v>
      </c>
      <c r="P35" s="8" t="str" cm="1">
        <f t="array" ref="P35">IFERROR(_xlfn.IFS(tbl_indicator_library4[[#This Row],[Level]]="L","Local",tbl_indicator_library4[[#This Row],[Level]]="N","Nacional",tbl_indicator_library4[[#This Row],[Level]]="G","Global",tbl_indicator_library4[[#This Row],[Level]]="S","Entorno Global"),"")</f>
        <v>Local</v>
      </c>
      <c r="Q35" s="8" t="str" cm="1">
        <f t="array" ref="Q3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5" s="42">
        <v>0.95</v>
      </c>
      <c r="S35" s="8" t="str" cm="1">
        <f t="array" ref="S3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5" s="8" t="s">
        <v>644</v>
      </c>
    </row>
    <row r="36" spans="1:20" s="4" customFormat="1" ht="29" x14ac:dyDescent="0.35">
      <c r="A36" s="1"/>
      <c r="B36" s="7">
        <v>32</v>
      </c>
      <c r="C36" s="17" t="s">
        <v>76</v>
      </c>
      <c r="D36" s="17" t="s">
        <v>77</v>
      </c>
      <c r="E36" s="17" t="s">
        <v>34</v>
      </c>
      <c r="F36" s="17">
        <v>8</v>
      </c>
      <c r="G36" s="17">
        <v>1</v>
      </c>
      <c r="H36" s="17" t="s">
        <v>96</v>
      </c>
      <c r="I36" s="17" t="s">
        <v>466</v>
      </c>
      <c r="J36" s="8"/>
      <c r="K36" s="8" t="s">
        <v>54</v>
      </c>
      <c r="L36" s="8"/>
      <c r="M36" s="8"/>
      <c r="N36" s="8" t="s">
        <v>156</v>
      </c>
      <c r="O36" s="8" t="s">
        <v>157</v>
      </c>
      <c r="P36" s="8" t="str" cm="1">
        <f t="array" ref="P36">IFERROR(_xlfn.IFS(tbl_indicator_library4[[#This Row],[Level]]="L","Local",tbl_indicator_library4[[#This Row],[Level]]="N","Nacional",tbl_indicator_library4[[#This Row],[Level]]="G","Global",tbl_indicator_library4[[#This Row],[Level]]="S","Entorno Global"),"")</f>
        <v>Local</v>
      </c>
      <c r="Q36" s="8" t="str" cm="1">
        <f t="array" ref="Q3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6" s="14">
        <v>4750</v>
      </c>
      <c r="S36" s="8" t="str" cm="1">
        <f t="array" ref="S3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6" s="8" t="s">
        <v>158</v>
      </c>
    </row>
    <row r="37" spans="1:20" s="4" customFormat="1" ht="29" x14ac:dyDescent="0.35">
      <c r="A37" s="1"/>
      <c r="B37" s="17">
        <v>33</v>
      </c>
      <c r="C37" s="17" t="s">
        <v>76</v>
      </c>
      <c r="D37" s="17" t="s">
        <v>77</v>
      </c>
      <c r="E37" s="17" t="s">
        <v>34</v>
      </c>
      <c r="F37" s="17">
        <v>8</v>
      </c>
      <c r="G37" s="17">
        <v>2</v>
      </c>
      <c r="H37" s="17" t="s">
        <v>578</v>
      </c>
      <c r="I37" s="17" t="s">
        <v>645</v>
      </c>
      <c r="J37" s="8"/>
      <c r="K37" s="8"/>
      <c r="L37" s="8"/>
      <c r="M37" s="8"/>
      <c r="N37" s="8" t="s">
        <v>156</v>
      </c>
      <c r="O37" s="8" t="s">
        <v>161</v>
      </c>
      <c r="P37" s="8" t="str" cm="1">
        <f t="array" ref="P37">IFERROR(_xlfn.IFS(tbl_indicator_library4[[#This Row],[Level]]="L","Local",tbl_indicator_library4[[#This Row],[Level]]="N","Nacional",tbl_indicator_library4[[#This Row],[Level]]="G","Global",tbl_indicator_library4[[#This Row],[Level]]="S","Entorno Global"),"")</f>
        <v>Local</v>
      </c>
      <c r="Q37" s="8" t="str" cm="1">
        <f t="array" ref="Q3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7" s="42">
        <v>0.95</v>
      </c>
      <c r="S37" s="8" t="str" cm="1">
        <f t="array" ref="S3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7" s="8" t="s">
        <v>646</v>
      </c>
    </row>
    <row r="38" spans="1:20" s="4" customFormat="1" ht="29" x14ac:dyDescent="0.35">
      <c r="A38" s="1"/>
      <c r="B38" s="17">
        <v>34</v>
      </c>
      <c r="C38" s="17" t="s">
        <v>76</v>
      </c>
      <c r="D38" s="17" t="s">
        <v>77</v>
      </c>
      <c r="E38" s="17" t="s">
        <v>34</v>
      </c>
      <c r="F38" s="17">
        <v>8</v>
      </c>
      <c r="G38" s="17">
        <v>2</v>
      </c>
      <c r="H38" s="17" t="s">
        <v>96</v>
      </c>
      <c r="I38" s="17" t="s">
        <v>467</v>
      </c>
      <c r="J38" s="8"/>
      <c r="K38" s="8"/>
      <c r="L38" s="8"/>
      <c r="M38" s="8"/>
      <c r="N38" s="8" t="s">
        <v>156</v>
      </c>
      <c r="O38" s="8" t="s">
        <v>161</v>
      </c>
      <c r="P38" s="8" t="str" cm="1">
        <f t="array" ref="P38">IFERROR(_xlfn.IFS(tbl_indicator_library4[[#This Row],[Level]]="L","Local",tbl_indicator_library4[[#This Row],[Level]]="N","Nacional",tbl_indicator_library4[[#This Row],[Level]]="G","Global",tbl_indicator_library4[[#This Row],[Level]]="S","Entorno Global"),"")</f>
        <v>Local</v>
      </c>
      <c r="Q38" s="8" t="str" cm="1">
        <f t="array" ref="Q3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8" s="14">
        <v>4750</v>
      </c>
      <c r="S38" s="8" t="str" cm="1">
        <f t="array" ref="S3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8" s="8" t="s">
        <v>162</v>
      </c>
    </row>
    <row r="39" spans="1:20" s="4" customFormat="1" ht="29" x14ac:dyDescent="0.35">
      <c r="A39" s="1"/>
      <c r="B39" s="7">
        <v>35</v>
      </c>
      <c r="C39" s="17" t="s">
        <v>76</v>
      </c>
      <c r="D39" s="17" t="s">
        <v>77</v>
      </c>
      <c r="E39" s="17" t="s">
        <v>34</v>
      </c>
      <c r="F39" s="17">
        <v>8</v>
      </c>
      <c r="G39" s="17">
        <v>3</v>
      </c>
      <c r="H39" s="17" t="s">
        <v>578</v>
      </c>
      <c r="I39" s="17" t="s">
        <v>647</v>
      </c>
      <c r="J39" s="8"/>
      <c r="K39" s="8"/>
      <c r="L39" s="8"/>
      <c r="M39" s="8"/>
      <c r="N39" s="8" t="s">
        <v>156</v>
      </c>
      <c r="O39" s="8" t="s">
        <v>165</v>
      </c>
      <c r="P39" s="8" t="str" cm="1">
        <f t="array" ref="P39">IFERROR(_xlfn.IFS(tbl_indicator_library4[[#This Row],[Level]]="L","Local",tbl_indicator_library4[[#This Row],[Level]]="N","Nacional",tbl_indicator_library4[[#This Row],[Level]]="G","Global",tbl_indicator_library4[[#This Row],[Level]]="S","Entorno Global"),"")</f>
        <v>Local</v>
      </c>
      <c r="Q39" s="8" t="str" cm="1">
        <f t="array" ref="Q3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39" s="42">
        <v>0.95</v>
      </c>
      <c r="S39" s="8" t="str" cm="1">
        <f t="array" ref="S3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39" s="8" t="s">
        <v>648</v>
      </c>
    </row>
    <row r="40" spans="1:20" s="4" customFormat="1" ht="29" x14ac:dyDescent="0.35">
      <c r="A40" s="1"/>
      <c r="B40" s="7">
        <v>36</v>
      </c>
      <c r="C40" s="17" t="s">
        <v>76</v>
      </c>
      <c r="D40" s="17" t="s">
        <v>77</v>
      </c>
      <c r="E40" s="17" t="s">
        <v>34</v>
      </c>
      <c r="F40" s="17">
        <v>8</v>
      </c>
      <c r="G40" s="17">
        <v>3</v>
      </c>
      <c r="H40" s="17" t="s">
        <v>96</v>
      </c>
      <c r="I40" s="17" t="s">
        <v>495</v>
      </c>
      <c r="J40" s="8"/>
      <c r="K40" s="8"/>
      <c r="L40" s="8"/>
      <c r="M40" s="8"/>
      <c r="N40" s="8" t="s">
        <v>156</v>
      </c>
      <c r="O40" s="8" t="s">
        <v>165</v>
      </c>
      <c r="P40" s="8" t="str" cm="1">
        <f t="array" ref="P40">IFERROR(_xlfn.IFS(tbl_indicator_library4[[#This Row],[Level]]="L","Local",tbl_indicator_library4[[#This Row],[Level]]="N","Nacional",tbl_indicator_library4[[#This Row],[Level]]="G","Global",tbl_indicator_library4[[#This Row],[Level]]="S","Entorno Global"),"")</f>
        <v>Local</v>
      </c>
      <c r="Q40" s="8" t="str" cm="1">
        <f t="array" ref="Q4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0" s="14">
        <v>4750</v>
      </c>
      <c r="S40" s="8" t="str" cm="1">
        <f t="array" ref="S4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0" s="8" t="s">
        <v>166</v>
      </c>
    </row>
    <row r="41" spans="1:20" s="4" customFormat="1" ht="72.5" x14ac:dyDescent="0.35">
      <c r="A41" s="1"/>
      <c r="B41" s="17">
        <v>39</v>
      </c>
      <c r="C41" s="17" t="s">
        <v>76</v>
      </c>
      <c r="D41" s="17" t="s">
        <v>77</v>
      </c>
      <c r="E41" s="17" t="s">
        <v>34</v>
      </c>
      <c r="F41" s="17">
        <v>10</v>
      </c>
      <c r="G41" s="17"/>
      <c r="H41" s="17" t="s">
        <v>578</v>
      </c>
      <c r="I41" s="17" t="s">
        <v>649</v>
      </c>
      <c r="J41" s="8"/>
      <c r="K41" s="8"/>
      <c r="L41" s="8"/>
      <c r="M41" s="8"/>
      <c r="N41" s="8" t="s">
        <v>171</v>
      </c>
      <c r="O41" s="8"/>
      <c r="P41" s="8" t="str" cm="1">
        <f t="array" ref="P41">IFERROR(_xlfn.IFS(tbl_indicator_library4[[#This Row],[Level]]="L","Local",tbl_indicator_library4[[#This Row],[Level]]="N","Nacional",tbl_indicator_library4[[#This Row],[Level]]="G","Global",tbl_indicator_library4[[#This Row],[Level]]="S","Entorno Global"),"")</f>
        <v>Local</v>
      </c>
      <c r="Q41" s="8" t="str" cm="1">
        <f t="array" ref="Q4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1" s="14"/>
      <c r="S41" s="8" t="str" cm="1">
        <f t="array" ref="S4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1" s="8" t="s">
        <v>650</v>
      </c>
    </row>
    <row r="42" spans="1:20" s="4" customFormat="1" ht="72.5" x14ac:dyDescent="0.35">
      <c r="A42" s="1"/>
      <c r="B42" s="17">
        <v>40</v>
      </c>
      <c r="C42" s="17" t="s">
        <v>76</v>
      </c>
      <c r="D42" s="17" t="s">
        <v>77</v>
      </c>
      <c r="E42" s="17" t="s">
        <v>34</v>
      </c>
      <c r="F42" s="17">
        <v>10</v>
      </c>
      <c r="G42" s="17"/>
      <c r="H42" s="17" t="s">
        <v>96</v>
      </c>
      <c r="I42" s="17" t="s">
        <v>651</v>
      </c>
      <c r="J42" s="8"/>
      <c r="K42" s="8"/>
      <c r="L42" s="8"/>
      <c r="M42" s="8"/>
      <c r="N42" s="8" t="s">
        <v>171</v>
      </c>
      <c r="O42" s="8"/>
      <c r="P42" s="8" t="str" cm="1">
        <f t="array" ref="P42">IFERROR(_xlfn.IFS(tbl_indicator_library4[[#This Row],[Level]]="L","Local",tbl_indicator_library4[[#This Row],[Level]]="N","Nacional",tbl_indicator_library4[[#This Row],[Level]]="G","Global",tbl_indicator_library4[[#This Row],[Level]]="S","Entorno Global"),"")</f>
        <v>Local</v>
      </c>
      <c r="Q42" s="8" t="str" cm="1">
        <f t="array" ref="Q4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2" s="14">
        <v>6000000</v>
      </c>
      <c r="S42" s="8" t="str" cm="1">
        <f t="array" ref="S4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2" s="8" t="s">
        <v>172</v>
      </c>
    </row>
    <row r="43" spans="1:20" s="4" customFormat="1" ht="72.5" x14ac:dyDescent="0.35">
      <c r="A43" s="1"/>
      <c r="B43" s="7">
        <v>41</v>
      </c>
      <c r="C43" s="17" t="s">
        <v>76</v>
      </c>
      <c r="D43" s="17" t="s">
        <v>77</v>
      </c>
      <c r="E43" s="17" t="s">
        <v>34</v>
      </c>
      <c r="F43" s="17">
        <v>11</v>
      </c>
      <c r="G43" s="17"/>
      <c r="H43" s="17"/>
      <c r="I43" s="17" t="s">
        <v>520</v>
      </c>
      <c r="J43" s="8"/>
      <c r="K43" s="8"/>
      <c r="L43" s="8"/>
      <c r="M43" s="8"/>
      <c r="N43" s="8" t="s">
        <v>175</v>
      </c>
      <c r="O43" s="8"/>
      <c r="P43" s="8" t="str" cm="1">
        <f t="array" ref="P43">IFERROR(_xlfn.IFS(tbl_indicator_library4[[#This Row],[Level]]="L","Local",tbl_indicator_library4[[#This Row],[Level]]="N","Nacional",tbl_indicator_library4[[#This Row],[Level]]="G","Global",tbl_indicator_library4[[#This Row],[Level]]="S","Entorno Global"),"")</f>
        <v>Local</v>
      </c>
      <c r="Q43" s="8" t="str" cm="1">
        <f t="array" ref="Q4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3" s="20"/>
      <c r="S43" s="8" t="str" cm="1">
        <f t="array" ref="S4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3" s="23" t="s">
        <v>176</v>
      </c>
    </row>
    <row r="44" spans="1:20" s="4" customFormat="1" ht="43.5" x14ac:dyDescent="0.35">
      <c r="A44" s="1"/>
      <c r="B44" s="7">
        <v>42</v>
      </c>
      <c r="C44" s="17" t="s">
        <v>76</v>
      </c>
      <c r="D44" s="17" t="s">
        <v>77</v>
      </c>
      <c r="E44" s="17" t="s">
        <v>34</v>
      </c>
      <c r="F44" s="17">
        <v>12</v>
      </c>
      <c r="G44" s="17"/>
      <c r="H44" s="17"/>
      <c r="I44" s="17" t="s">
        <v>521</v>
      </c>
      <c r="J44" s="8"/>
      <c r="K44" s="8"/>
      <c r="L44" s="8"/>
      <c r="M44" s="8"/>
      <c r="N44" s="8" t="s">
        <v>180</v>
      </c>
      <c r="O44" s="8"/>
      <c r="P44" s="8" t="str" cm="1">
        <f t="array" ref="P44">IFERROR(_xlfn.IFS(tbl_indicator_library4[[#This Row],[Level]]="L","Local",tbl_indicator_library4[[#This Row],[Level]]="N","Nacional",tbl_indicator_library4[[#This Row],[Level]]="G","Global",tbl_indicator_library4[[#This Row],[Level]]="S","Entorno Global"),"")</f>
        <v>Local</v>
      </c>
      <c r="Q44" s="8" t="str" cm="1">
        <f t="array" ref="Q4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4" s="20"/>
      <c r="S44" s="8" t="str" cm="1">
        <f t="array" ref="S4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4" s="8" t="s">
        <v>181</v>
      </c>
    </row>
    <row r="45" spans="1:20" s="4" customFormat="1" ht="43.5" x14ac:dyDescent="0.35">
      <c r="A45" s="1"/>
      <c r="B45" s="7">
        <v>43</v>
      </c>
      <c r="C45" s="7" t="s">
        <v>76</v>
      </c>
      <c r="D45" s="7" t="s">
        <v>77</v>
      </c>
      <c r="E45" s="7" t="s">
        <v>34</v>
      </c>
      <c r="F45" s="7">
        <v>13</v>
      </c>
      <c r="G45" s="7"/>
      <c r="H45" s="17"/>
      <c r="I45" s="7" t="s">
        <v>522</v>
      </c>
      <c r="J45" s="8"/>
      <c r="K45" s="8"/>
      <c r="L45" s="8"/>
      <c r="M45" s="8"/>
      <c r="N45" s="8" t="s">
        <v>184</v>
      </c>
      <c r="O45" s="8"/>
      <c r="P45" s="8" t="str" cm="1">
        <f t="array" ref="P45">IFERROR(_xlfn.IFS(tbl_indicator_library4[[#This Row],[Level]]="L","Local",tbl_indicator_library4[[#This Row],[Level]]="N","Nacional",tbl_indicator_library4[[#This Row],[Level]]="G","Global",tbl_indicator_library4[[#This Row],[Level]]="S","Entorno Global"),"")</f>
        <v>Local</v>
      </c>
      <c r="Q45" s="8" t="str" cm="1">
        <f t="array" ref="Q4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5" s="20"/>
      <c r="S45" s="8" t="str" cm="1">
        <f t="array" ref="S4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5" s="8" t="s">
        <v>185</v>
      </c>
    </row>
    <row r="46" spans="1:20" s="4" customFormat="1" ht="43.5" x14ac:dyDescent="0.35">
      <c r="A46" s="1"/>
      <c r="B46" s="7">
        <v>44</v>
      </c>
      <c r="C46" s="7" t="s">
        <v>76</v>
      </c>
      <c r="D46" s="7" t="s">
        <v>77</v>
      </c>
      <c r="E46" s="7" t="s">
        <v>34</v>
      </c>
      <c r="F46" s="7">
        <v>14</v>
      </c>
      <c r="G46" s="7"/>
      <c r="H46" s="17"/>
      <c r="I46" s="7" t="s">
        <v>523</v>
      </c>
      <c r="J46" s="8"/>
      <c r="K46" s="8"/>
      <c r="L46" s="8"/>
      <c r="M46" s="8"/>
      <c r="N46" s="8" t="s">
        <v>188</v>
      </c>
      <c r="O46" s="8"/>
      <c r="P46" s="8" t="str" cm="1">
        <f t="array" ref="P46">IFERROR(_xlfn.IFS(tbl_indicator_library4[[#This Row],[Level]]="L","Local",tbl_indicator_library4[[#This Row],[Level]]="N","Nacional",tbl_indicator_library4[[#This Row],[Level]]="G","Global",tbl_indicator_library4[[#This Row],[Level]]="S","Entorno Global"),"")</f>
        <v>Local</v>
      </c>
      <c r="Q46" s="8" t="str" cm="1">
        <f t="array" ref="Q4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46" s="20"/>
      <c r="S46" s="8" t="str" cm="1">
        <f t="array" ref="S4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6" s="8" t="s">
        <v>189</v>
      </c>
    </row>
    <row r="47" spans="1:20" s="4" customFormat="1" ht="43.5" x14ac:dyDescent="0.35">
      <c r="A47" s="1"/>
      <c r="B47" s="17">
        <v>45</v>
      </c>
      <c r="C47" s="17" t="s">
        <v>76</v>
      </c>
      <c r="D47" s="17" t="s">
        <v>190</v>
      </c>
      <c r="E47" s="17" t="s">
        <v>34</v>
      </c>
      <c r="F47" s="17">
        <v>1</v>
      </c>
      <c r="G47" s="17"/>
      <c r="H47" s="17" t="s">
        <v>96</v>
      </c>
      <c r="I47" s="17" t="s">
        <v>501</v>
      </c>
      <c r="J47" s="8"/>
      <c r="K47" s="8"/>
      <c r="L47" s="8"/>
      <c r="M47" s="8"/>
      <c r="N47" s="8" t="s">
        <v>195</v>
      </c>
      <c r="O47" s="8"/>
      <c r="P47" s="8" t="str" cm="1">
        <f t="array" ref="P47">IFERROR(_xlfn.IFS(tbl_indicator_library4[[#This Row],[Level]]="L","Local",tbl_indicator_library4[[#This Row],[Level]]="N","Nacional",tbl_indicator_library4[[#This Row],[Level]]="G","Global",tbl_indicator_library4[[#This Row],[Level]]="S","Entorno Global"),"")</f>
        <v>Local</v>
      </c>
      <c r="Q47" s="8" t="str" cm="1">
        <f t="array" ref="Q4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47" s="25">
        <v>150</v>
      </c>
      <c r="S47" s="8" t="str" cm="1">
        <f t="array" ref="S4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7" s="8" t="s">
        <v>196</v>
      </c>
    </row>
    <row r="48" spans="1:20" s="4" customFormat="1" ht="43.5" x14ac:dyDescent="0.35">
      <c r="A48" s="1"/>
      <c r="B48" s="17">
        <v>46</v>
      </c>
      <c r="C48" s="17" t="s">
        <v>76</v>
      </c>
      <c r="D48" s="17" t="s">
        <v>190</v>
      </c>
      <c r="E48" s="17" t="s">
        <v>34</v>
      </c>
      <c r="F48" s="17">
        <v>1</v>
      </c>
      <c r="G48" s="17"/>
      <c r="H48" s="17" t="s">
        <v>578</v>
      </c>
      <c r="I48" s="17" t="s">
        <v>652</v>
      </c>
      <c r="J48" s="8"/>
      <c r="K48" s="8"/>
      <c r="L48" s="8"/>
      <c r="M48" s="8"/>
      <c r="N48" s="8" t="s">
        <v>195</v>
      </c>
      <c r="O48" s="8"/>
      <c r="P48" s="8" t="str" cm="1">
        <f t="array" ref="P48">IFERROR(_xlfn.IFS(tbl_indicator_library4[[#This Row],[Level]]="L","Local",tbl_indicator_library4[[#This Row],[Level]]="N","Nacional",tbl_indicator_library4[[#This Row],[Level]]="G","Global",tbl_indicator_library4[[#This Row],[Level]]="S","Entorno Global"),"")</f>
        <v>Local</v>
      </c>
      <c r="Q48" s="8" t="str" cm="1">
        <f t="array" ref="Q4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48" s="43">
        <v>1</v>
      </c>
      <c r="S48" s="8" t="str" cm="1">
        <f t="array" ref="S4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8" s="8" t="s">
        <v>653</v>
      </c>
    </row>
    <row r="49" spans="1:20" s="4" customFormat="1" ht="43.5" x14ac:dyDescent="0.35">
      <c r="A49" s="1"/>
      <c r="B49" s="7">
        <v>47</v>
      </c>
      <c r="C49" s="17" t="s">
        <v>76</v>
      </c>
      <c r="D49" s="17" t="s">
        <v>190</v>
      </c>
      <c r="E49" s="17" t="s">
        <v>34</v>
      </c>
      <c r="F49" s="17">
        <v>2</v>
      </c>
      <c r="G49" s="17"/>
      <c r="H49" s="17" t="s">
        <v>96</v>
      </c>
      <c r="I49" s="17" t="s">
        <v>506</v>
      </c>
      <c r="J49" s="8"/>
      <c r="K49" s="8"/>
      <c r="L49" s="8"/>
      <c r="M49" s="8"/>
      <c r="N49" s="8" t="s">
        <v>199</v>
      </c>
      <c r="O49" s="8"/>
      <c r="P49" s="8" t="str" cm="1">
        <f t="array" ref="P49">IFERROR(_xlfn.IFS(tbl_indicator_library4[[#This Row],[Level]]="L","Local",tbl_indicator_library4[[#This Row],[Level]]="N","Nacional",tbl_indicator_library4[[#This Row],[Level]]="G","Global",tbl_indicator_library4[[#This Row],[Level]]="S","Entorno Global"),"")</f>
        <v>Local</v>
      </c>
      <c r="Q49" s="8" t="str" cm="1">
        <f t="array" ref="Q4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49" s="25">
        <v>150</v>
      </c>
      <c r="S49" s="8" t="str" cm="1">
        <f t="array" ref="S4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49" s="8" t="s">
        <v>654</v>
      </c>
    </row>
    <row r="50" spans="1:20" s="4" customFormat="1" ht="43.5" x14ac:dyDescent="0.35">
      <c r="A50" s="1"/>
      <c r="B50" s="7">
        <v>48</v>
      </c>
      <c r="C50" s="17" t="s">
        <v>76</v>
      </c>
      <c r="D50" s="17" t="s">
        <v>190</v>
      </c>
      <c r="E50" s="17" t="s">
        <v>34</v>
      </c>
      <c r="F50" s="17">
        <v>2</v>
      </c>
      <c r="G50" s="17"/>
      <c r="H50" s="17" t="s">
        <v>578</v>
      </c>
      <c r="I50" s="17" t="s">
        <v>655</v>
      </c>
      <c r="J50" s="8"/>
      <c r="K50" s="8"/>
      <c r="L50" s="8"/>
      <c r="M50" s="8"/>
      <c r="N50" s="8" t="s">
        <v>199</v>
      </c>
      <c r="O50" s="8"/>
      <c r="P50" s="8" t="str" cm="1">
        <f t="array" ref="P50">IFERROR(_xlfn.IFS(tbl_indicator_library4[[#This Row],[Level]]="L","Local",tbl_indicator_library4[[#This Row],[Level]]="N","Nacional",tbl_indicator_library4[[#This Row],[Level]]="G","Global",tbl_indicator_library4[[#This Row],[Level]]="S","Entorno Global"),"")</f>
        <v>Local</v>
      </c>
      <c r="Q50" s="8" t="str" cm="1">
        <f t="array" ref="Q5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50" s="43">
        <v>1</v>
      </c>
      <c r="S50" s="8" t="str" cm="1">
        <f t="array" ref="S5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0" s="8" t="s">
        <v>656</v>
      </c>
    </row>
    <row r="51" spans="1:20" s="4" customFormat="1" ht="29" x14ac:dyDescent="0.35">
      <c r="A51" s="1"/>
      <c r="B51" s="17">
        <v>51</v>
      </c>
      <c r="C51" s="17" t="s">
        <v>76</v>
      </c>
      <c r="D51" s="17" t="s">
        <v>190</v>
      </c>
      <c r="E51" s="17" t="s">
        <v>34</v>
      </c>
      <c r="F51" s="17">
        <v>4</v>
      </c>
      <c r="G51" s="17"/>
      <c r="H51" s="17"/>
      <c r="I51" s="17" t="s">
        <v>657</v>
      </c>
      <c r="J51" s="8"/>
      <c r="K51" s="8"/>
      <c r="L51" s="8"/>
      <c r="M51" s="8"/>
      <c r="N51" s="8" t="s">
        <v>205</v>
      </c>
      <c r="O51" s="8"/>
      <c r="P51" s="8" t="str" cm="1">
        <f t="array" ref="P51">IFERROR(_xlfn.IFS(tbl_indicator_library4[[#This Row],[Level]]="L","Local",tbl_indicator_library4[[#This Row],[Level]]="N","Nacional",tbl_indicator_library4[[#This Row],[Level]]="G","Global",tbl_indicator_library4[[#This Row],[Level]]="S","Entorno Global"),"")</f>
        <v>Local</v>
      </c>
      <c r="Q51" s="8" t="str" cm="1">
        <f t="array" ref="Q5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51" s="26"/>
      <c r="S51" s="8" t="str" cm="1">
        <f t="array" ref="S5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1" s="8" t="s">
        <v>206</v>
      </c>
    </row>
    <row r="52" spans="1:20" s="4" customFormat="1" ht="58" x14ac:dyDescent="0.35">
      <c r="A52" s="1"/>
      <c r="B52" s="17">
        <v>52</v>
      </c>
      <c r="C52" s="17" t="s">
        <v>207</v>
      </c>
      <c r="D52" s="17" t="s">
        <v>208</v>
      </c>
      <c r="E52" s="17" t="s">
        <v>34</v>
      </c>
      <c r="F52" s="17">
        <v>1</v>
      </c>
      <c r="G52" s="17"/>
      <c r="H52" s="17" t="s">
        <v>96</v>
      </c>
      <c r="I52" s="17" t="s">
        <v>502</v>
      </c>
      <c r="J52" s="8"/>
      <c r="K52" s="8"/>
      <c r="L52" s="8"/>
      <c r="M52" s="8"/>
      <c r="N52" s="8" t="s">
        <v>212</v>
      </c>
      <c r="O52" s="8"/>
      <c r="P52" s="8" t="str" cm="1">
        <f t="array" ref="P52">IFERROR(_xlfn.IFS(tbl_indicator_library4[[#This Row],[Level]]="L","Local",tbl_indicator_library4[[#This Row],[Level]]="N","Nacional",tbl_indicator_library4[[#This Row],[Level]]="G","Global",tbl_indicator_library4[[#This Row],[Level]]="S","Entorno Global"),"")</f>
        <v>Local</v>
      </c>
      <c r="Q52" s="8" t="str" cm="1">
        <f t="array" ref="Q5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52" s="25">
        <v>113</v>
      </c>
      <c r="S52" s="8" t="str" cm="1">
        <f t="array" ref="S5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2" s="8" t="s">
        <v>213</v>
      </c>
    </row>
    <row r="53" spans="1:20" s="4" customFormat="1" ht="72.5" x14ac:dyDescent="0.35">
      <c r="A53" s="1"/>
      <c r="B53" s="7">
        <v>53</v>
      </c>
      <c r="C53" s="7" t="s">
        <v>207</v>
      </c>
      <c r="D53" s="7" t="s">
        <v>208</v>
      </c>
      <c r="E53" s="7" t="s">
        <v>34</v>
      </c>
      <c r="F53" s="7">
        <v>1</v>
      </c>
      <c r="G53" s="7"/>
      <c r="H53" s="17" t="s">
        <v>578</v>
      </c>
      <c r="I53" s="17" t="s">
        <v>658</v>
      </c>
      <c r="J53" s="8"/>
      <c r="K53" s="8"/>
      <c r="L53" s="8"/>
      <c r="M53" s="8"/>
      <c r="N53" s="8" t="s">
        <v>212</v>
      </c>
      <c r="O53" s="8"/>
      <c r="P53" s="8" t="str" cm="1">
        <f t="array" ref="P53">IFERROR(_xlfn.IFS(tbl_indicator_library4[[#This Row],[Level]]="L","Local",tbl_indicator_library4[[#This Row],[Level]]="N","Nacional",tbl_indicator_library4[[#This Row],[Level]]="G","Global",tbl_indicator_library4[[#This Row],[Level]]="S","Entorno Global"),"")</f>
        <v>Local</v>
      </c>
      <c r="Q53" s="8" t="str" cm="1">
        <f t="array" ref="Q5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53" s="42">
        <v>0.75</v>
      </c>
      <c r="S53" s="8" t="str" cm="1">
        <f t="array" ref="S5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3" s="8" t="s">
        <v>659</v>
      </c>
    </row>
    <row r="54" spans="1:20" s="4" customFormat="1" ht="87" x14ac:dyDescent="0.35">
      <c r="A54" s="1"/>
      <c r="B54" s="7">
        <v>62</v>
      </c>
      <c r="C54" s="17" t="s">
        <v>207</v>
      </c>
      <c r="D54" s="17" t="s">
        <v>214</v>
      </c>
      <c r="E54" s="17" t="s">
        <v>34</v>
      </c>
      <c r="F54" s="17">
        <v>4</v>
      </c>
      <c r="G54" s="17"/>
      <c r="H54" s="17" t="s">
        <v>96</v>
      </c>
      <c r="I54" s="17" t="s">
        <v>503</v>
      </c>
      <c r="J54" s="8"/>
      <c r="K54" s="8"/>
      <c r="L54" s="8"/>
      <c r="M54" s="8"/>
      <c r="N54" s="8" t="s">
        <v>218</v>
      </c>
      <c r="O54" s="8"/>
      <c r="P54" s="8" t="str" cm="1">
        <f t="array" ref="P54">IFERROR(_xlfn.IFS(tbl_indicator_library4[[#This Row],[Level]]="L","Local",tbl_indicator_library4[[#This Row],[Level]]="N","Nacional",tbl_indicator_library4[[#This Row],[Level]]="G","Global",tbl_indicator_library4[[#This Row],[Level]]="S","Entorno Global"),"")</f>
        <v>Local</v>
      </c>
      <c r="Q54" s="8" t="str" cm="1">
        <f t="array" ref="Q5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4" s="25">
        <v>150</v>
      </c>
      <c r="S54" s="8" t="str" cm="1">
        <f t="array" ref="S5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4" s="8" t="s">
        <v>219</v>
      </c>
    </row>
    <row r="55" spans="1:20" s="4" customFormat="1" ht="87" x14ac:dyDescent="0.35">
      <c r="A55" s="1"/>
      <c r="B55" s="17">
        <v>63</v>
      </c>
      <c r="C55" s="7" t="s">
        <v>207</v>
      </c>
      <c r="D55" s="7" t="s">
        <v>214</v>
      </c>
      <c r="E55" s="7" t="s">
        <v>34</v>
      </c>
      <c r="F55" s="7">
        <v>4</v>
      </c>
      <c r="G55" s="7"/>
      <c r="H55" s="17" t="s">
        <v>578</v>
      </c>
      <c r="I55" s="17" t="s">
        <v>660</v>
      </c>
      <c r="J55" s="8"/>
      <c r="K55" s="8"/>
      <c r="L55" s="8"/>
      <c r="M55" s="8"/>
      <c r="N55" s="8" t="s">
        <v>218</v>
      </c>
      <c r="O55" s="8"/>
      <c r="P55" s="8" t="str" cm="1">
        <f t="array" ref="P55">IFERROR(_xlfn.IFS(tbl_indicator_library4[[#This Row],[Level]]="L","Local",tbl_indicator_library4[[#This Row],[Level]]="N","Nacional",tbl_indicator_library4[[#This Row],[Level]]="G","Global",tbl_indicator_library4[[#This Row],[Level]]="S","Entorno Global"),"")</f>
        <v>Local</v>
      </c>
      <c r="Q55" s="8" t="str" cm="1">
        <f t="array" ref="Q5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5" s="42">
        <v>1</v>
      </c>
      <c r="S55" s="8" t="str" cm="1">
        <f t="array" ref="S5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5" s="8" t="s">
        <v>661</v>
      </c>
    </row>
    <row r="56" spans="1:20" s="4" customFormat="1" ht="87" x14ac:dyDescent="0.35">
      <c r="A56" s="1"/>
      <c r="B56" s="17">
        <v>64</v>
      </c>
      <c r="C56" s="17" t="s">
        <v>207</v>
      </c>
      <c r="D56" s="17" t="s">
        <v>214</v>
      </c>
      <c r="E56" s="17" t="s">
        <v>34</v>
      </c>
      <c r="F56" s="17">
        <v>5</v>
      </c>
      <c r="G56" s="17"/>
      <c r="H56" s="17" t="s">
        <v>96</v>
      </c>
      <c r="I56" s="17" t="s">
        <v>504</v>
      </c>
      <c r="J56" s="8"/>
      <c r="K56" s="8"/>
      <c r="L56" s="8"/>
      <c r="M56" s="8"/>
      <c r="N56" s="8" t="s">
        <v>224</v>
      </c>
      <c r="O56" s="8"/>
      <c r="P56" s="8" t="str" cm="1">
        <f t="array" ref="P56">IFERROR(_xlfn.IFS(tbl_indicator_library4[[#This Row],[Level]]="L","Local",tbl_indicator_library4[[#This Row],[Level]]="N","Nacional",tbl_indicator_library4[[#This Row],[Level]]="G","Global",tbl_indicator_library4[[#This Row],[Level]]="S","Entorno Global"),"")</f>
        <v>Local</v>
      </c>
      <c r="Q56" s="8" t="str" cm="1">
        <f t="array" ref="Q5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6" s="25">
        <v>150</v>
      </c>
      <c r="S56" s="8" t="str" cm="1">
        <f t="array" ref="S5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6" s="8" t="s">
        <v>225</v>
      </c>
    </row>
    <row r="57" spans="1:20" s="4" customFormat="1" ht="87" x14ac:dyDescent="0.35">
      <c r="A57" s="1"/>
      <c r="B57" s="7">
        <v>65</v>
      </c>
      <c r="C57" s="17" t="s">
        <v>207</v>
      </c>
      <c r="D57" s="17" t="s">
        <v>214</v>
      </c>
      <c r="E57" s="17" t="s">
        <v>34</v>
      </c>
      <c r="F57" s="17">
        <v>5</v>
      </c>
      <c r="G57" s="17"/>
      <c r="H57" s="17" t="s">
        <v>578</v>
      </c>
      <c r="I57" s="17" t="s">
        <v>662</v>
      </c>
      <c r="J57" s="8"/>
      <c r="K57" s="8"/>
      <c r="L57" s="8"/>
      <c r="M57" s="8"/>
      <c r="N57" s="8" t="s">
        <v>224</v>
      </c>
      <c r="O57" s="8"/>
      <c r="P57" s="8" t="str" cm="1">
        <f t="array" ref="P57">IFERROR(_xlfn.IFS(tbl_indicator_library4[[#This Row],[Level]]="L","Local",tbl_indicator_library4[[#This Row],[Level]]="N","Nacional",tbl_indicator_library4[[#This Row],[Level]]="G","Global",tbl_indicator_library4[[#This Row],[Level]]="S","Entorno Global"),"")</f>
        <v>Local</v>
      </c>
      <c r="Q57" s="8" t="str" cm="1">
        <f t="array" ref="Q5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7" s="42">
        <v>1</v>
      </c>
      <c r="S57" s="8" t="str" cm="1">
        <f t="array" ref="S5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7" s="8" t="s">
        <v>663</v>
      </c>
    </row>
    <row r="58" spans="1:20" s="4" customFormat="1" ht="87" x14ac:dyDescent="0.35">
      <c r="A58" s="1"/>
      <c r="B58" s="7">
        <v>66</v>
      </c>
      <c r="C58" s="17" t="s">
        <v>207</v>
      </c>
      <c r="D58" s="17" t="s">
        <v>214</v>
      </c>
      <c r="E58" s="17" t="s">
        <v>34</v>
      </c>
      <c r="F58" s="17">
        <v>6</v>
      </c>
      <c r="G58" s="17"/>
      <c r="H58" s="17"/>
      <c r="I58" s="17" t="s">
        <v>512</v>
      </c>
      <c r="J58" s="8"/>
      <c r="K58" s="8"/>
      <c r="L58" s="8"/>
      <c r="M58" s="8"/>
      <c r="N58" s="8" t="s">
        <v>230</v>
      </c>
      <c r="O58" s="8"/>
      <c r="P58" s="8" t="str" cm="1">
        <f t="array" ref="P58">IFERROR(_xlfn.IFS(tbl_indicator_library4[[#This Row],[Level]]="L","Local",tbl_indicator_library4[[#This Row],[Level]]="N","Nacional",tbl_indicator_library4[[#This Row],[Level]]="G","Global",tbl_indicator_library4[[#This Row],[Level]]="S","Entorno Global"),"")</f>
        <v>Local</v>
      </c>
      <c r="Q58" s="8" t="str" cm="1">
        <f t="array" ref="Q5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58" s="26"/>
      <c r="S58" s="8" t="str" cm="1">
        <f t="array" ref="S5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8" s="8" t="s">
        <v>231</v>
      </c>
    </row>
    <row r="59" spans="1:20" s="4" customFormat="1" ht="43.5" x14ac:dyDescent="0.35">
      <c r="A59" s="1"/>
      <c r="B59" s="7">
        <v>67</v>
      </c>
      <c r="C59" s="17" t="s">
        <v>207</v>
      </c>
      <c r="D59" s="17" t="s">
        <v>232</v>
      </c>
      <c r="E59" s="17" t="s">
        <v>34</v>
      </c>
      <c r="F59" s="17">
        <v>1</v>
      </c>
      <c r="G59" s="17"/>
      <c r="H59" s="17" t="s">
        <v>96</v>
      </c>
      <c r="I59" s="17" t="s">
        <v>513</v>
      </c>
      <c r="J59" s="8"/>
      <c r="K59" s="8"/>
      <c r="L59" s="8"/>
      <c r="M59" s="8"/>
      <c r="N59" s="8" t="s">
        <v>236</v>
      </c>
      <c r="O59" s="8"/>
      <c r="P59" s="8" t="str" cm="1">
        <f t="array" ref="P59">IFERROR(_xlfn.IFS(tbl_indicator_library4[[#This Row],[Level]]="L","Local",tbl_indicator_library4[[#This Row],[Level]]="N","Nacional",tbl_indicator_library4[[#This Row],[Level]]="G","Global",tbl_indicator_library4[[#This Row],[Level]]="S","Entorno Global"),"")</f>
        <v>Local</v>
      </c>
      <c r="Q59" s="8" t="str" cm="1">
        <f t="array" ref="Q5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59" s="25">
        <v>150</v>
      </c>
      <c r="S59" s="8" t="str" cm="1">
        <f t="array" ref="S5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59" s="8" t="s">
        <v>237</v>
      </c>
    </row>
    <row r="60" spans="1:20" s="4" customFormat="1" ht="43.5" x14ac:dyDescent="0.35">
      <c r="A60" s="1"/>
      <c r="B60" s="7">
        <v>68</v>
      </c>
      <c r="C60" s="17" t="s">
        <v>207</v>
      </c>
      <c r="D60" s="17" t="s">
        <v>232</v>
      </c>
      <c r="E60" s="17" t="s">
        <v>34</v>
      </c>
      <c r="F60" s="17">
        <v>1</v>
      </c>
      <c r="G60" s="17"/>
      <c r="H60" s="17" t="s">
        <v>578</v>
      </c>
      <c r="I60" s="17" t="s">
        <v>664</v>
      </c>
      <c r="J60" s="8"/>
      <c r="K60" s="8"/>
      <c r="L60" s="8"/>
      <c r="M60" s="8"/>
      <c r="N60" s="8" t="s">
        <v>236</v>
      </c>
      <c r="O60" s="8"/>
      <c r="P60" s="8" t="str" cm="1">
        <f t="array" ref="P60">IFERROR(_xlfn.IFS(tbl_indicator_library4[[#This Row],[Level]]="L","Local",tbl_indicator_library4[[#This Row],[Level]]="N","Nacional",tbl_indicator_library4[[#This Row],[Level]]="G","Global",tbl_indicator_library4[[#This Row],[Level]]="S","Entorno Global"),"")</f>
        <v>Local</v>
      </c>
      <c r="Q60" s="8" t="str" cm="1">
        <f t="array" ref="Q6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60" s="42">
        <v>1</v>
      </c>
      <c r="S60" s="8" t="str" cm="1">
        <f t="array" ref="S6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0" s="8" t="s">
        <v>237</v>
      </c>
    </row>
    <row r="61" spans="1:20" s="4" customFormat="1" ht="43.5" x14ac:dyDescent="0.35">
      <c r="A61" s="1"/>
      <c r="B61" s="17">
        <v>69</v>
      </c>
      <c r="C61" s="17" t="s">
        <v>207</v>
      </c>
      <c r="D61" s="17" t="s">
        <v>232</v>
      </c>
      <c r="E61" s="17" t="s">
        <v>34</v>
      </c>
      <c r="F61" s="17">
        <v>2</v>
      </c>
      <c r="G61" s="17"/>
      <c r="H61" s="17" t="s">
        <v>96</v>
      </c>
      <c r="I61" s="17" t="s">
        <v>514</v>
      </c>
      <c r="J61" s="8"/>
      <c r="K61" s="8"/>
      <c r="L61" s="8"/>
      <c r="M61" s="8"/>
      <c r="N61" s="8" t="s">
        <v>241</v>
      </c>
      <c r="O61" s="8"/>
      <c r="P61" s="8" t="str" cm="1">
        <f t="array" ref="P61">IFERROR(_xlfn.IFS(tbl_indicator_library4[[#This Row],[Level]]="L","Local",tbl_indicator_library4[[#This Row],[Level]]="N","Nacional",tbl_indicator_library4[[#This Row],[Level]]="G","Global",tbl_indicator_library4[[#This Row],[Level]]="S","Entorno Global"),"")</f>
        <v>Local</v>
      </c>
      <c r="Q61" s="8" t="str" cm="1">
        <f t="array" ref="Q6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61" s="25">
        <v>150</v>
      </c>
      <c r="S61" s="8" t="str" cm="1">
        <f t="array" ref="S6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1" s="21" t="s">
        <v>242</v>
      </c>
    </row>
    <row r="62" spans="1:20" s="4" customFormat="1" ht="43.5" x14ac:dyDescent="0.35">
      <c r="A62" s="1"/>
      <c r="B62" s="17">
        <v>70</v>
      </c>
      <c r="C62" s="17" t="s">
        <v>207</v>
      </c>
      <c r="D62" s="17" t="s">
        <v>232</v>
      </c>
      <c r="E62" s="17" t="s">
        <v>34</v>
      </c>
      <c r="F62" s="17">
        <v>2</v>
      </c>
      <c r="G62" s="17"/>
      <c r="H62" s="17" t="s">
        <v>578</v>
      </c>
      <c r="I62" s="17" t="s">
        <v>665</v>
      </c>
      <c r="J62" s="8"/>
      <c r="K62" s="8"/>
      <c r="L62" s="8"/>
      <c r="M62" s="8"/>
      <c r="N62" s="8" t="s">
        <v>241</v>
      </c>
      <c r="O62" s="8"/>
      <c r="P62" s="8" t="str" cm="1">
        <f t="array" ref="P62">IFERROR(_xlfn.IFS(tbl_indicator_library4[[#This Row],[Level]]="L","Local",tbl_indicator_library4[[#This Row],[Level]]="N","Nacional",tbl_indicator_library4[[#This Row],[Level]]="G","Global",tbl_indicator_library4[[#This Row],[Level]]="S","Entorno Global"),"")</f>
        <v>Local</v>
      </c>
      <c r="Q62" s="8" t="str" cm="1">
        <f t="array" ref="Q6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62" s="42">
        <v>1</v>
      </c>
      <c r="S62" s="8" t="str" cm="1">
        <f t="array" ref="S6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2" s="21" t="s">
        <v>242</v>
      </c>
    </row>
    <row r="63" spans="1:20" s="4" customFormat="1" ht="101.5" x14ac:dyDescent="0.35">
      <c r="A63" s="1"/>
      <c r="B63" s="7">
        <v>73</v>
      </c>
      <c r="C63" s="17" t="s">
        <v>207</v>
      </c>
      <c r="D63" s="17" t="s">
        <v>243</v>
      </c>
      <c r="E63" s="17" t="s">
        <v>34</v>
      </c>
      <c r="F63" s="17">
        <v>1</v>
      </c>
      <c r="G63" s="17"/>
      <c r="H63" s="17" t="s">
        <v>96</v>
      </c>
      <c r="I63" s="17" t="s">
        <v>515</v>
      </c>
      <c r="J63" s="8"/>
      <c r="K63" s="8"/>
      <c r="L63" s="8"/>
      <c r="M63" s="8"/>
      <c r="N63" s="8" t="s">
        <v>247</v>
      </c>
      <c r="O63" s="8"/>
      <c r="P63" s="8" t="str" cm="1">
        <f t="array" ref="P63">IFERROR(_xlfn.IFS(tbl_indicator_library4[[#This Row],[Level]]="L","Local",tbl_indicator_library4[[#This Row],[Level]]="N","Nacional",tbl_indicator_library4[[#This Row],[Level]]="G","Global",tbl_indicator_library4[[#This Row],[Level]]="S","Entorno Global"),"")</f>
        <v>Local</v>
      </c>
      <c r="Q63" s="8" t="str" cm="1">
        <f t="array" ref="Q6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3" s="25">
        <v>150</v>
      </c>
      <c r="S63" s="8" t="str" cm="1">
        <f t="array" ref="S6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3" s="8" t="s">
        <v>248</v>
      </c>
    </row>
    <row r="64" spans="1:20" s="4" customFormat="1" ht="101.5" x14ac:dyDescent="0.35">
      <c r="A64" s="1"/>
      <c r="B64" s="7">
        <v>74</v>
      </c>
      <c r="C64" s="17" t="s">
        <v>207</v>
      </c>
      <c r="D64" s="17" t="s">
        <v>243</v>
      </c>
      <c r="E64" s="17" t="s">
        <v>34</v>
      </c>
      <c r="F64" s="17">
        <v>1</v>
      </c>
      <c r="G64" s="17"/>
      <c r="H64" s="17" t="s">
        <v>578</v>
      </c>
      <c r="I64" s="17" t="s">
        <v>666</v>
      </c>
      <c r="J64" s="8"/>
      <c r="K64" s="8"/>
      <c r="L64" s="8"/>
      <c r="M64" s="8"/>
      <c r="N64" s="8" t="s">
        <v>247</v>
      </c>
      <c r="O64" s="8"/>
      <c r="P64" s="8" t="str" cm="1">
        <f t="array" ref="P64">IFERROR(_xlfn.IFS(tbl_indicator_library4[[#This Row],[Level]]="L","Local",tbl_indicator_library4[[#This Row],[Level]]="N","Nacional",tbl_indicator_library4[[#This Row],[Level]]="G","Global",tbl_indicator_library4[[#This Row],[Level]]="S","Entorno Global"),"")</f>
        <v>Local</v>
      </c>
      <c r="Q64" s="8" t="str" cm="1">
        <f t="array" ref="Q6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4" s="42">
        <v>1</v>
      </c>
      <c r="S64" s="8" t="str" cm="1">
        <f t="array" ref="S6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4" s="8" t="s">
        <v>667</v>
      </c>
    </row>
    <row r="65" spans="1:20" s="4" customFormat="1" ht="43.5" x14ac:dyDescent="0.35">
      <c r="A65" s="1"/>
      <c r="B65" s="17">
        <v>75</v>
      </c>
      <c r="C65" s="17" t="s">
        <v>207</v>
      </c>
      <c r="D65" s="17" t="s">
        <v>243</v>
      </c>
      <c r="E65" s="17" t="s">
        <v>34</v>
      </c>
      <c r="F65" s="17">
        <v>2</v>
      </c>
      <c r="G65" s="17"/>
      <c r="H65" s="17"/>
      <c r="I65" s="17" t="s">
        <v>524</v>
      </c>
      <c r="J65" s="8"/>
      <c r="K65" s="8"/>
      <c r="L65" s="8"/>
      <c r="M65" s="8"/>
      <c r="N65" s="8" t="s">
        <v>252</v>
      </c>
      <c r="O65" s="8"/>
      <c r="P65" s="8" t="str" cm="1">
        <f t="array" ref="P65">IFERROR(_xlfn.IFS(tbl_indicator_library4[[#This Row],[Level]]="L","Local",tbl_indicator_library4[[#This Row],[Level]]="N","Nacional",tbl_indicator_library4[[#This Row],[Level]]="G","Global",tbl_indicator_library4[[#This Row],[Level]]="S","Entorno Global"),"")</f>
        <v>Local</v>
      </c>
      <c r="Q65" s="8" t="str" cm="1">
        <f t="array" ref="Q6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5" s="26"/>
      <c r="S65" s="8" t="str" cm="1">
        <f t="array" ref="S6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5" s="8" t="s">
        <v>253</v>
      </c>
    </row>
    <row r="66" spans="1:20" s="4" customFormat="1" ht="116" x14ac:dyDescent="0.35">
      <c r="A66" s="1"/>
      <c r="B66" s="17">
        <v>76</v>
      </c>
      <c r="C66" s="17" t="s">
        <v>207</v>
      </c>
      <c r="D66" s="17" t="s">
        <v>243</v>
      </c>
      <c r="E66" s="17" t="s">
        <v>34</v>
      </c>
      <c r="F66" s="17">
        <v>3</v>
      </c>
      <c r="G66" s="17"/>
      <c r="H66" s="17" t="s">
        <v>96</v>
      </c>
      <c r="I66" s="17" t="s">
        <v>516</v>
      </c>
      <c r="J66" s="8"/>
      <c r="K66" s="8"/>
      <c r="L66" s="8"/>
      <c r="M66" s="8"/>
      <c r="N66" s="8" t="s">
        <v>257</v>
      </c>
      <c r="O66" s="8"/>
      <c r="P66" s="8" t="str" cm="1">
        <f t="array" ref="P66">IFERROR(_xlfn.IFS(tbl_indicator_library4[[#This Row],[Level]]="L","Local",tbl_indicator_library4[[#This Row],[Level]]="N","Nacional",tbl_indicator_library4[[#This Row],[Level]]="G","Global",tbl_indicator_library4[[#This Row],[Level]]="S","Entorno Global"),"")</f>
        <v>Local</v>
      </c>
      <c r="Q66" s="8" t="str" cm="1">
        <f t="array" ref="Q6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6" s="25">
        <v>150</v>
      </c>
      <c r="S66" s="8" t="str" cm="1">
        <f t="array" ref="S6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6" s="8" t="s">
        <v>258</v>
      </c>
    </row>
    <row r="67" spans="1:20" s="4" customFormat="1" ht="116" x14ac:dyDescent="0.35">
      <c r="A67" s="1"/>
      <c r="B67" s="7">
        <v>77</v>
      </c>
      <c r="C67" s="17" t="s">
        <v>207</v>
      </c>
      <c r="D67" s="17" t="s">
        <v>243</v>
      </c>
      <c r="E67" s="17" t="s">
        <v>34</v>
      </c>
      <c r="F67" s="17">
        <v>3</v>
      </c>
      <c r="G67" s="17"/>
      <c r="H67" s="17" t="s">
        <v>578</v>
      </c>
      <c r="I67" s="17" t="s">
        <v>668</v>
      </c>
      <c r="J67" s="8"/>
      <c r="K67" s="8"/>
      <c r="L67" s="8"/>
      <c r="M67" s="8"/>
      <c r="N67" s="8" t="s">
        <v>257</v>
      </c>
      <c r="O67" s="8"/>
      <c r="P67" s="8" t="str" cm="1">
        <f t="array" ref="P67">IFERROR(_xlfn.IFS(tbl_indicator_library4[[#This Row],[Level]]="L","Local",tbl_indicator_library4[[#This Row],[Level]]="N","Nacional",tbl_indicator_library4[[#This Row],[Level]]="G","Global",tbl_indicator_library4[[#This Row],[Level]]="S","Entorno Global"),"")</f>
        <v>Local</v>
      </c>
      <c r="Q67" s="8" t="str" cm="1">
        <f t="array" ref="Q6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7" s="42">
        <v>1</v>
      </c>
      <c r="S67" s="8" t="str" cm="1">
        <f t="array" ref="S6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7" s="8" t="s">
        <v>669</v>
      </c>
    </row>
    <row r="68" spans="1:20" s="4" customFormat="1" ht="43.5" x14ac:dyDescent="0.35">
      <c r="A68" s="1"/>
      <c r="B68" s="7">
        <v>78</v>
      </c>
      <c r="C68" s="17" t="s">
        <v>207</v>
      </c>
      <c r="D68" s="17" t="s">
        <v>243</v>
      </c>
      <c r="E68" s="17" t="s">
        <v>34</v>
      </c>
      <c r="F68" s="17">
        <v>4</v>
      </c>
      <c r="G68" s="17"/>
      <c r="H68" s="17" t="s">
        <v>96</v>
      </c>
      <c r="I68" s="17" t="s">
        <v>517</v>
      </c>
      <c r="J68" s="8"/>
      <c r="K68" s="8"/>
      <c r="L68" s="8"/>
      <c r="M68" s="8"/>
      <c r="N68" s="8" t="s">
        <v>262</v>
      </c>
      <c r="O68" s="8"/>
      <c r="P68" s="8" t="str" cm="1">
        <f t="array" ref="P68">IFERROR(_xlfn.IFS(tbl_indicator_library4[[#This Row],[Level]]="L","Local",tbl_indicator_library4[[#This Row],[Level]]="N","Nacional",tbl_indicator_library4[[#This Row],[Level]]="G","Global",tbl_indicator_library4[[#This Row],[Level]]="S","Entorno Global"),"")</f>
        <v>Local</v>
      </c>
      <c r="Q68" s="8" t="str" cm="1">
        <f t="array" ref="Q6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8" s="25">
        <v>150</v>
      </c>
      <c r="S68" s="8" t="str" cm="1">
        <f t="array" ref="S6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8" s="8" t="s">
        <v>263</v>
      </c>
    </row>
    <row r="69" spans="1:20" s="4" customFormat="1" ht="43.5" x14ac:dyDescent="0.35">
      <c r="A69" s="1"/>
      <c r="B69" s="7">
        <v>79</v>
      </c>
      <c r="C69" s="17" t="s">
        <v>207</v>
      </c>
      <c r="D69" s="17" t="s">
        <v>243</v>
      </c>
      <c r="E69" s="17" t="s">
        <v>34</v>
      </c>
      <c r="F69" s="17">
        <v>4</v>
      </c>
      <c r="G69" s="17"/>
      <c r="H69" s="17" t="s">
        <v>578</v>
      </c>
      <c r="I69" s="17" t="s">
        <v>670</v>
      </c>
      <c r="J69" s="8"/>
      <c r="K69" s="8"/>
      <c r="L69" s="8"/>
      <c r="M69" s="8"/>
      <c r="N69" s="8" t="s">
        <v>262</v>
      </c>
      <c r="O69" s="8"/>
      <c r="P69" s="8" t="str" cm="1">
        <f t="array" ref="P69">IFERROR(_xlfn.IFS(tbl_indicator_library4[[#This Row],[Level]]="L","Local",tbl_indicator_library4[[#This Row],[Level]]="N","Nacional",tbl_indicator_library4[[#This Row],[Level]]="G","Global",tbl_indicator_library4[[#This Row],[Level]]="S","Entorno Global"),"")</f>
        <v>Local</v>
      </c>
      <c r="Q69" s="8" t="str" cm="1">
        <f t="array" ref="Q6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69" s="42">
        <v>1</v>
      </c>
      <c r="S69" s="8" t="str" cm="1">
        <f t="array" ref="S6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69" s="8" t="s">
        <v>263</v>
      </c>
    </row>
    <row r="70" spans="1:20" s="4" customFormat="1" ht="43.5" x14ac:dyDescent="0.35">
      <c r="A70" s="1"/>
      <c r="B70" s="7">
        <v>80</v>
      </c>
      <c r="C70" s="17" t="s">
        <v>207</v>
      </c>
      <c r="D70" s="17" t="s">
        <v>264</v>
      </c>
      <c r="E70" s="17" t="s">
        <v>34</v>
      </c>
      <c r="F70" s="17">
        <v>1</v>
      </c>
      <c r="G70" s="17"/>
      <c r="H70" s="17" t="s">
        <v>96</v>
      </c>
      <c r="I70" s="17" t="s">
        <v>505</v>
      </c>
      <c r="J70" s="8"/>
      <c r="K70" s="8"/>
      <c r="L70" s="8"/>
      <c r="M70" s="8"/>
      <c r="N70" s="8" t="s">
        <v>267</v>
      </c>
      <c r="O70" s="8"/>
      <c r="P70" s="8" t="str" cm="1">
        <f t="array" ref="P70">IFERROR(_xlfn.IFS(tbl_indicator_library4[[#This Row],[Level]]="L","Local",tbl_indicator_library4[[#This Row],[Level]]="N","Nacional",tbl_indicator_library4[[#This Row],[Level]]="G","Global",tbl_indicator_library4[[#This Row],[Level]]="S","Entorno Global"),"")</f>
        <v>Local</v>
      </c>
      <c r="Q70" s="8" t="str" cm="1">
        <f t="array" ref="Q7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70" s="25">
        <v>150</v>
      </c>
      <c r="S70" s="8" t="str" cm="1">
        <f t="array" ref="S7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0" s="8" t="s">
        <v>268</v>
      </c>
    </row>
    <row r="71" spans="1:20" s="4" customFormat="1" ht="43.5" x14ac:dyDescent="0.35">
      <c r="A71" s="1"/>
      <c r="B71" s="17">
        <v>81</v>
      </c>
      <c r="C71" s="17" t="s">
        <v>207</v>
      </c>
      <c r="D71" s="17" t="s">
        <v>264</v>
      </c>
      <c r="E71" s="17" t="s">
        <v>34</v>
      </c>
      <c r="F71" s="17">
        <v>1</v>
      </c>
      <c r="G71" s="17"/>
      <c r="H71" s="17" t="s">
        <v>578</v>
      </c>
      <c r="I71" s="17" t="s">
        <v>671</v>
      </c>
      <c r="J71" s="8"/>
      <c r="K71" s="8"/>
      <c r="L71" s="8"/>
      <c r="M71" s="8"/>
      <c r="N71" s="8" t="s">
        <v>672</v>
      </c>
      <c r="O71" s="8"/>
      <c r="P71" s="8" t="str" cm="1">
        <f t="array" ref="P71">IFERROR(_xlfn.IFS(tbl_indicator_library4[[#This Row],[Level]]="L","Local",tbl_indicator_library4[[#This Row],[Level]]="N","Nacional",tbl_indicator_library4[[#This Row],[Level]]="G","Global",tbl_indicator_library4[[#This Row],[Level]]="S","Entorno Global"),"")</f>
        <v>Local</v>
      </c>
      <c r="Q71" s="8" t="str" cm="1">
        <f t="array" ref="Q7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71" s="42">
        <v>1</v>
      </c>
      <c r="S71" s="8" t="str" cm="1">
        <f t="array" ref="S7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1" s="8" t="s">
        <v>673</v>
      </c>
    </row>
    <row r="72" spans="1:20" s="4" customFormat="1" ht="72.5" x14ac:dyDescent="0.35">
      <c r="A72" s="1"/>
      <c r="B72" s="17">
        <v>82</v>
      </c>
      <c r="C72" s="17" t="s">
        <v>76</v>
      </c>
      <c r="D72" s="17" t="s">
        <v>77</v>
      </c>
      <c r="E72" s="17" t="s">
        <v>57</v>
      </c>
      <c r="F72" s="17">
        <v>1</v>
      </c>
      <c r="G72" s="17">
        <v>1</v>
      </c>
      <c r="H72" s="17" t="s">
        <v>96</v>
      </c>
      <c r="I72" s="17" t="s">
        <v>468</v>
      </c>
      <c r="J72" s="8"/>
      <c r="K72" s="8" t="s">
        <v>54</v>
      </c>
      <c r="L72" s="8"/>
      <c r="M72" s="8"/>
      <c r="N72" s="8" t="s">
        <v>100</v>
      </c>
      <c r="O72" s="8" t="s">
        <v>101</v>
      </c>
      <c r="P72" s="8" t="str" cm="1">
        <f t="array" ref="P72">IFERROR(_xlfn.IFS(tbl_indicator_library4[[#This Row],[Level]]="L","Local",tbl_indicator_library4[[#This Row],[Level]]="N","Nacional",tbl_indicator_library4[[#This Row],[Level]]="G","Global",tbl_indicator_library4[[#This Row],[Level]]="S","Entorno Global"),"")</f>
        <v>Nacional</v>
      </c>
      <c r="Q72" s="8" t="str" cm="1">
        <f t="array" ref="Q7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2" s="25"/>
      <c r="S72" s="8" t="str" cm="1">
        <f t="array" ref="S7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2" s="8" t="s">
        <v>674</v>
      </c>
    </row>
    <row r="73" spans="1:20" s="4" customFormat="1" ht="72.5" x14ac:dyDescent="0.35">
      <c r="A73" s="1"/>
      <c r="B73" s="7">
        <v>83</v>
      </c>
      <c r="C73" s="17" t="s">
        <v>76</v>
      </c>
      <c r="D73" s="17" t="s">
        <v>77</v>
      </c>
      <c r="E73" s="17" t="s">
        <v>57</v>
      </c>
      <c r="F73" s="17">
        <v>1</v>
      </c>
      <c r="G73" s="17">
        <v>1</v>
      </c>
      <c r="H73" s="17" t="s">
        <v>578</v>
      </c>
      <c r="I73" s="17" t="s">
        <v>675</v>
      </c>
      <c r="J73" s="8"/>
      <c r="K73" s="8"/>
      <c r="L73" s="8"/>
      <c r="M73" s="8"/>
      <c r="N73" s="8" t="s">
        <v>100</v>
      </c>
      <c r="O73" s="8" t="s">
        <v>101</v>
      </c>
      <c r="P73" s="8" t="str" cm="1">
        <f t="array" ref="P73">IFERROR(_xlfn.IFS(tbl_indicator_library4[[#This Row],[Level]]="L","Local",tbl_indicator_library4[[#This Row],[Level]]="N","Nacional",tbl_indicator_library4[[#This Row],[Level]]="G","Global",tbl_indicator_library4[[#This Row],[Level]]="S","Entorno Global"),"")</f>
        <v>Nacional</v>
      </c>
      <c r="Q73" s="8" t="str" cm="1">
        <f t="array" ref="Q7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3" s="25"/>
      <c r="S73" s="8" t="str" cm="1">
        <f t="array" ref="S7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3" s="8" t="s">
        <v>676</v>
      </c>
    </row>
    <row r="74" spans="1:20" s="4" customFormat="1" ht="72.5" x14ac:dyDescent="0.35">
      <c r="A74" s="1"/>
      <c r="B74" s="7">
        <v>84</v>
      </c>
      <c r="C74" s="17" t="s">
        <v>76</v>
      </c>
      <c r="D74" s="17" t="s">
        <v>77</v>
      </c>
      <c r="E74" s="17" t="s">
        <v>57</v>
      </c>
      <c r="F74" s="17">
        <v>1</v>
      </c>
      <c r="G74" s="17">
        <v>2</v>
      </c>
      <c r="H74" s="17" t="s">
        <v>96</v>
      </c>
      <c r="I74" s="17" t="s">
        <v>533</v>
      </c>
      <c r="J74" s="8"/>
      <c r="K74" s="8"/>
      <c r="L74" s="8"/>
      <c r="M74" s="8"/>
      <c r="N74" s="8" t="s">
        <v>100</v>
      </c>
      <c r="O74" s="8" t="s">
        <v>105</v>
      </c>
      <c r="P74" s="8" t="str" cm="1">
        <f t="array" ref="P74">IFERROR(_xlfn.IFS(tbl_indicator_library4[[#This Row],[Level]]="L","Local",tbl_indicator_library4[[#This Row],[Level]]="N","Nacional",tbl_indicator_library4[[#This Row],[Level]]="G","Global",tbl_indicator_library4[[#This Row],[Level]]="S","Entorno Global"),"")</f>
        <v>Nacional</v>
      </c>
      <c r="Q74" s="8" t="str" cm="1">
        <f t="array" ref="Q7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4" s="25"/>
      <c r="S74" s="8" t="str" cm="1">
        <f t="array" ref="S7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4" s="8" t="s">
        <v>271</v>
      </c>
    </row>
    <row r="75" spans="1:20" s="4" customFormat="1" ht="72.5" x14ac:dyDescent="0.35">
      <c r="A75" s="1"/>
      <c r="B75" s="7">
        <v>85</v>
      </c>
      <c r="C75" s="17" t="s">
        <v>76</v>
      </c>
      <c r="D75" s="17" t="s">
        <v>77</v>
      </c>
      <c r="E75" s="17" t="s">
        <v>57</v>
      </c>
      <c r="F75" s="17">
        <v>1</v>
      </c>
      <c r="G75" s="17">
        <v>2</v>
      </c>
      <c r="H75" s="17" t="s">
        <v>578</v>
      </c>
      <c r="I75" s="17" t="s">
        <v>677</v>
      </c>
      <c r="J75" s="8"/>
      <c r="K75" s="8"/>
      <c r="L75" s="8"/>
      <c r="M75" s="8"/>
      <c r="N75" s="8" t="s">
        <v>100</v>
      </c>
      <c r="O75" s="8" t="s">
        <v>105</v>
      </c>
      <c r="P75" s="8" t="str" cm="1">
        <f t="array" ref="P75">IFERROR(_xlfn.IFS(tbl_indicator_library4[[#This Row],[Level]]="L","Local",tbl_indicator_library4[[#This Row],[Level]]="N","Nacional",tbl_indicator_library4[[#This Row],[Level]]="G","Global",tbl_indicator_library4[[#This Row],[Level]]="S","Entorno Global"),"")</f>
        <v>Nacional</v>
      </c>
      <c r="Q75" s="8" t="str" cm="1">
        <f t="array" ref="Q7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5" s="25"/>
      <c r="S75" s="8" t="str" cm="1">
        <f t="array" ref="S7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5" s="8" t="s">
        <v>678</v>
      </c>
    </row>
    <row r="76" spans="1:20" s="4" customFormat="1" ht="29" x14ac:dyDescent="0.35">
      <c r="A76" s="1"/>
      <c r="B76" s="7">
        <v>86</v>
      </c>
      <c r="C76" s="17" t="s">
        <v>76</v>
      </c>
      <c r="D76" s="17" t="s">
        <v>77</v>
      </c>
      <c r="E76" s="17" t="s">
        <v>57</v>
      </c>
      <c r="F76" s="17">
        <v>1</v>
      </c>
      <c r="G76" s="17">
        <v>3</v>
      </c>
      <c r="H76" s="17" t="s">
        <v>96</v>
      </c>
      <c r="I76" s="17" t="s">
        <v>534</v>
      </c>
      <c r="J76" s="8"/>
      <c r="K76" s="8"/>
      <c r="L76" s="8"/>
      <c r="M76" s="8"/>
      <c r="N76" s="8" t="s">
        <v>100</v>
      </c>
      <c r="O76" s="8" t="s">
        <v>109</v>
      </c>
      <c r="P76" s="8" t="str" cm="1">
        <f t="array" ref="P76">IFERROR(_xlfn.IFS(tbl_indicator_library4[[#This Row],[Level]]="L","Local",tbl_indicator_library4[[#This Row],[Level]]="N","Nacional",tbl_indicator_library4[[#This Row],[Level]]="G","Global",tbl_indicator_library4[[#This Row],[Level]]="S","Entorno Global"),"")</f>
        <v>Nacional</v>
      </c>
      <c r="Q76" s="8" t="str" cm="1">
        <f t="array" ref="Q7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6" s="25"/>
      <c r="S76" s="8" t="str" cm="1">
        <f t="array" ref="S7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6" s="8" t="s">
        <v>273</v>
      </c>
    </row>
    <row r="77" spans="1:20" s="4" customFormat="1" ht="29" x14ac:dyDescent="0.35">
      <c r="A77" s="1"/>
      <c r="B77" s="17">
        <v>87</v>
      </c>
      <c r="C77" s="17" t="s">
        <v>76</v>
      </c>
      <c r="D77" s="17" t="s">
        <v>77</v>
      </c>
      <c r="E77" s="17" t="s">
        <v>57</v>
      </c>
      <c r="F77" s="17">
        <v>1</v>
      </c>
      <c r="G77" s="17">
        <v>3</v>
      </c>
      <c r="H77" s="17" t="s">
        <v>578</v>
      </c>
      <c r="I77" s="17" t="s">
        <v>679</v>
      </c>
      <c r="J77" s="8"/>
      <c r="K77" s="8"/>
      <c r="L77" s="8"/>
      <c r="M77" s="8"/>
      <c r="N77" s="8" t="s">
        <v>100</v>
      </c>
      <c r="O77" s="8" t="s">
        <v>109</v>
      </c>
      <c r="P77" s="8" t="str" cm="1">
        <f t="array" ref="P77">IFERROR(_xlfn.IFS(tbl_indicator_library4[[#This Row],[Level]]="L","Local",tbl_indicator_library4[[#This Row],[Level]]="N","Nacional",tbl_indicator_library4[[#This Row],[Level]]="G","Global",tbl_indicator_library4[[#This Row],[Level]]="S","Entorno Global"),"")</f>
        <v>Nacional</v>
      </c>
      <c r="Q77" s="8" t="str" cm="1">
        <f t="array" ref="Q7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7" s="25"/>
      <c r="S77" s="8" t="str" cm="1">
        <f t="array" ref="S7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7" s="8" t="s">
        <v>680</v>
      </c>
    </row>
    <row r="78" spans="1:20" s="4" customFormat="1" ht="43.5" x14ac:dyDescent="0.35">
      <c r="A78" s="1"/>
      <c r="B78" s="17">
        <v>88</v>
      </c>
      <c r="C78" s="17" t="s">
        <v>76</v>
      </c>
      <c r="D78" s="17" t="s">
        <v>77</v>
      </c>
      <c r="E78" s="17" t="s">
        <v>57</v>
      </c>
      <c r="F78" s="7">
        <v>2</v>
      </c>
      <c r="G78" s="7">
        <v>1</v>
      </c>
      <c r="H78" s="17" t="s">
        <v>96</v>
      </c>
      <c r="I78" s="7" t="s">
        <v>535</v>
      </c>
      <c r="J78" s="8"/>
      <c r="K78" s="8"/>
      <c r="L78" s="8"/>
      <c r="M78" s="8"/>
      <c r="N78" s="8" t="s">
        <v>121</v>
      </c>
      <c r="O78" s="8" t="s">
        <v>122</v>
      </c>
      <c r="P78" s="8" t="str" cm="1">
        <f t="array" ref="P78">IFERROR(_xlfn.IFS(tbl_indicator_library4[[#This Row],[Level]]="L","Local",tbl_indicator_library4[[#This Row],[Level]]="N","Nacional",tbl_indicator_library4[[#This Row],[Level]]="G","Global",tbl_indicator_library4[[#This Row],[Level]]="S","Entorno Global"),"")</f>
        <v>Nacional</v>
      </c>
      <c r="Q78" s="8" t="str" cm="1">
        <f t="array" ref="Q7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8" s="19"/>
      <c r="S78" s="8" t="str" cm="1">
        <f t="array" ref="S7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8" s="8" t="s">
        <v>275</v>
      </c>
    </row>
    <row r="79" spans="1:20" s="4" customFormat="1" ht="43.5" x14ac:dyDescent="0.35">
      <c r="A79" s="1"/>
      <c r="B79" s="7">
        <v>89</v>
      </c>
      <c r="C79" s="17" t="s">
        <v>76</v>
      </c>
      <c r="D79" s="17" t="s">
        <v>77</v>
      </c>
      <c r="E79" s="17" t="s">
        <v>57</v>
      </c>
      <c r="F79" s="7">
        <v>2</v>
      </c>
      <c r="G79" s="7">
        <v>1</v>
      </c>
      <c r="H79" s="17" t="s">
        <v>578</v>
      </c>
      <c r="I79" s="7" t="s">
        <v>681</v>
      </c>
      <c r="J79" s="8"/>
      <c r="K79" s="8"/>
      <c r="L79" s="8"/>
      <c r="M79" s="8"/>
      <c r="N79" s="8" t="s">
        <v>121</v>
      </c>
      <c r="O79" s="8" t="s">
        <v>122</v>
      </c>
      <c r="P79" s="8" t="str" cm="1">
        <f t="array" ref="P79">IFERROR(_xlfn.IFS(tbl_indicator_library4[[#This Row],[Level]]="L","Local",tbl_indicator_library4[[#This Row],[Level]]="N","Nacional",tbl_indicator_library4[[#This Row],[Level]]="G","Global",tbl_indicator_library4[[#This Row],[Level]]="S","Entorno Global"),"")</f>
        <v>Nacional</v>
      </c>
      <c r="Q79" s="8" t="str" cm="1">
        <f t="array" ref="Q7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79" s="19"/>
      <c r="S79" s="8" t="str" cm="1">
        <f t="array" ref="S7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79" s="8" t="s">
        <v>682</v>
      </c>
    </row>
    <row r="80" spans="1:20" s="4" customFormat="1" ht="58" x14ac:dyDescent="0.35">
      <c r="A80" s="1"/>
      <c r="B80" s="7">
        <v>90</v>
      </c>
      <c r="C80" s="17" t="s">
        <v>76</v>
      </c>
      <c r="D80" s="17" t="s">
        <v>77</v>
      </c>
      <c r="E80" s="17" t="s">
        <v>57</v>
      </c>
      <c r="F80" s="7">
        <v>2</v>
      </c>
      <c r="G80" s="7">
        <v>2</v>
      </c>
      <c r="H80" s="17" t="s">
        <v>96</v>
      </c>
      <c r="I80" s="7" t="s">
        <v>536</v>
      </c>
      <c r="J80" s="8"/>
      <c r="K80" s="8"/>
      <c r="L80" s="8"/>
      <c r="M80" s="8"/>
      <c r="N80" s="8" t="s">
        <v>121</v>
      </c>
      <c r="O80" s="8" t="s">
        <v>126</v>
      </c>
      <c r="P80" s="8" t="str" cm="1">
        <f t="array" ref="P80">IFERROR(_xlfn.IFS(tbl_indicator_library4[[#This Row],[Level]]="L","Local",tbl_indicator_library4[[#This Row],[Level]]="N","Nacional",tbl_indicator_library4[[#This Row],[Level]]="G","Global",tbl_indicator_library4[[#This Row],[Level]]="S","Entorno Global"),"")</f>
        <v>Nacional</v>
      </c>
      <c r="Q80" s="8" t="str" cm="1">
        <f t="array" ref="Q8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0" s="19"/>
      <c r="S80" s="8" t="str" cm="1">
        <f t="array" ref="S8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0" s="8" t="s">
        <v>277</v>
      </c>
    </row>
    <row r="81" spans="1:20" s="4" customFormat="1" ht="58" x14ac:dyDescent="0.35">
      <c r="A81" s="1"/>
      <c r="B81" s="7">
        <v>91</v>
      </c>
      <c r="C81" s="17" t="s">
        <v>76</v>
      </c>
      <c r="D81" s="17" t="s">
        <v>77</v>
      </c>
      <c r="E81" s="17" t="s">
        <v>57</v>
      </c>
      <c r="F81" s="7">
        <v>2</v>
      </c>
      <c r="G81" s="7">
        <v>2</v>
      </c>
      <c r="H81" s="17" t="s">
        <v>578</v>
      </c>
      <c r="I81" s="7" t="s">
        <v>683</v>
      </c>
      <c r="J81" s="8"/>
      <c r="K81" s="8"/>
      <c r="L81" s="8"/>
      <c r="M81" s="8"/>
      <c r="N81" s="8" t="s">
        <v>121</v>
      </c>
      <c r="O81" s="8" t="s">
        <v>126</v>
      </c>
      <c r="P81" s="8" t="str" cm="1">
        <f t="array" ref="P81">IFERROR(_xlfn.IFS(tbl_indicator_library4[[#This Row],[Level]]="L","Local",tbl_indicator_library4[[#This Row],[Level]]="N","Nacional",tbl_indicator_library4[[#This Row],[Level]]="G","Global",tbl_indicator_library4[[#This Row],[Level]]="S","Entorno Global"),"")</f>
        <v>Nacional</v>
      </c>
      <c r="Q81" s="8" t="str" cm="1">
        <f t="array" ref="Q8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1" s="19"/>
      <c r="S81" s="8" t="str" cm="1">
        <f t="array" ref="S8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1" s="8" t="s">
        <v>684</v>
      </c>
    </row>
    <row r="82" spans="1:20" s="4" customFormat="1" ht="29" x14ac:dyDescent="0.35">
      <c r="A82" s="1"/>
      <c r="B82" s="7">
        <v>92</v>
      </c>
      <c r="C82" s="17" t="s">
        <v>76</v>
      </c>
      <c r="D82" s="17" t="s">
        <v>77</v>
      </c>
      <c r="E82" s="17" t="s">
        <v>57</v>
      </c>
      <c r="F82" s="17">
        <v>3</v>
      </c>
      <c r="G82" s="17">
        <v>1</v>
      </c>
      <c r="H82" s="17"/>
      <c r="I82" s="17" t="s">
        <v>541</v>
      </c>
      <c r="J82" s="8"/>
      <c r="K82" s="8"/>
      <c r="L82" s="8"/>
      <c r="M82" s="8"/>
      <c r="N82" s="8" t="s">
        <v>156</v>
      </c>
      <c r="O82" s="8" t="s">
        <v>157</v>
      </c>
      <c r="P82" s="8" t="str" cm="1">
        <f t="array" ref="P82">IFERROR(_xlfn.IFS(tbl_indicator_library4[[#This Row],[Level]]="L","Local",tbl_indicator_library4[[#This Row],[Level]]="N","Nacional",tbl_indicator_library4[[#This Row],[Level]]="G","Global",tbl_indicator_library4[[#This Row],[Level]]="S","Entorno Global"),"")</f>
        <v>Nacional</v>
      </c>
      <c r="Q82" s="8" t="str" cm="1">
        <f t="array" ref="Q8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2" s="43">
        <v>1</v>
      </c>
      <c r="S82" s="8" t="str" cm="1">
        <f t="array" ref="S8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2" s="8" t="s">
        <v>280</v>
      </c>
    </row>
    <row r="83" spans="1:20" s="4" customFormat="1" ht="29" x14ac:dyDescent="0.35">
      <c r="A83" s="1"/>
      <c r="B83" s="17">
        <v>93</v>
      </c>
      <c r="C83" s="17" t="s">
        <v>76</v>
      </c>
      <c r="D83" s="17" t="s">
        <v>77</v>
      </c>
      <c r="E83" s="17" t="s">
        <v>57</v>
      </c>
      <c r="F83" s="17">
        <v>3</v>
      </c>
      <c r="G83" s="17">
        <v>2</v>
      </c>
      <c r="H83" s="17"/>
      <c r="I83" s="17" t="s">
        <v>542</v>
      </c>
      <c r="J83" s="8"/>
      <c r="K83" s="8"/>
      <c r="L83" s="8"/>
      <c r="M83" s="8"/>
      <c r="N83" s="8" t="s">
        <v>156</v>
      </c>
      <c r="O83" s="8" t="s">
        <v>161</v>
      </c>
      <c r="P83" s="8" t="str" cm="1">
        <f t="array" ref="P83">IFERROR(_xlfn.IFS(tbl_indicator_library4[[#This Row],[Level]]="L","Local",tbl_indicator_library4[[#This Row],[Level]]="N","Nacional",tbl_indicator_library4[[#This Row],[Level]]="G","Global",tbl_indicator_library4[[#This Row],[Level]]="S","Entorno Global"),"")</f>
        <v>Nacional</v>
      </c>
      <c r="Q83" s="8" t="str" cm="1">
        <f t="array" ref="Q8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3" s="43">
        <v>1</v>
      </c>
      <c r="S83" s="8" t="str" cm="1">
        <f t="array" ref="S8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3" s="8" t="s">
        <v>282</v>
      </c>
    </row>
    <row r="84" spans="1:20" s="4" customFormat="1" ht="29" x14ac:dyDescent="0.35">
      <c r="A84" s="1"/>
      <c r="B84" s="17">
        <v>94</v>
      </c>
      <c r="C84" s="17" t="s">
        <v>76</v>
      </c>
      <c r="D84" s="17" t="s">
        <v>77</v>
      </c>
      <c r="E84" s="17" t="s">
        <v>57</v>
      </c>
      <c r="F84" s="17">
        <v>3</v>
      </c>
      <c r="G84" s="17">
        <v>3</v>
      </c>
      <c r="H84" s="17"/>
      <c r="I84" s="17" t="s">
        <v>543</v>
      </c>
      <c r="J84" s="8"/>
      <c r="K84" s="8"/>
      <c r="L84" s="8"/>
      <c r="M84" s="8"/>
      <c r="N84" s="8" t="s">
        <v>156</v>
      </c>
      <c r="O84" s="8" t="s">
        <v>165</v>
      </c>
      <c r="P84" s="8" t="str" cm="1">
        <f t="array" ref="P84">IFERROR(_xlfn.IFS(tbl_indicator_library4[[#This Row],[Level]]="L","Local",tbl_indicator_library4[[#This Row],[Level]]="N","Nacional",tbl_indicator_library4[[#This Row],[Level]]="G","Global",tbl_indicator_library4[[#This Row],[Level]]="S","Entorno Global"),"")</f>
        <v>Nacional</v>
      </c>
      <c r="Q84" s="8" t="str" cm="1">
        <f t="array" ref="Q8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4" s="43">
        <v>1</v>
      </c>
      <c r="S84" s="8" t="str" cm="1">
        <f t="array" ref="S8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4" s="8" t="s">
        <v>284</v>
      </c>
    </row>
    <row r="85" spans="1:20" s="4" customFormat="1" ht="29" x14ac:dyDescent="0.35">
      <c r="A85" s="1"/>
      <c r="B85" s="7">
        <v>95</v>
      </c>
      <c r="C85" s="17" t="s">
        <v>76</v>
      </c>
      <c r="D85" s="17" t="s">
        <v>77</v>
      </c>
      <c r="E85" s="17" t="s">
        <v>57</v>
      </c>
      <c r="F85" s="17">
        <v>4</v>
      </c>
      <c r="G85" s="17">
        <v>1</v>
      </c>
      <c r="H85" s="17"/>
      <c r="I85" s="17" t="s">
        <v>537</v>
      </c>
      <c r="J85" s="8"/>
      <c r="K85" s="8"/>
      <c r="L85" s="8"/>
      <c r="M85" s="8"/>
      <c r="N85" s="8" t="s">
        <v>143</v>
      </c>
      <c r="O85" s="8" t="s">
        <v>157</v>
      </c>
      <c r="P85" s="8" t="str" cm="1">
        <f t="array" ref="P85">IFERROR(_xlfn.IFS(tbl_indicator_library4[[#This Row],[Level]]="L","Local",tbl_indicator_library4[[#This Row],[Level]]="N","Nacional",tbl_indicator_library4[[#This Row],[Level]]="G","Global",tbl_indicator_library4[[#This Row],[Level]]="S","Entorno Global"),"")</f>
        <v>Nacional</v>
      </c>
      <c r="Q85" s="8" t="str" cm="1">
        <f t="array" ref="Q8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5" s="43">
        <v>1</v>
      </c>
      <c r="S85" s="8" t="str" cm="1">
        <f t="array" ref="S8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5" s="8" t="s">
        <v>685</v>
      </c>
    </row>
    <row r="86" spans="1:20" s="4" customFormat="1" ht="43.5" x14ac:dyDescent="0.35">
      <c r="A86" s="1"/>
      <c r="B86" s="7">
        <v>96</v>
      </c>
      <c r="C86" s="17" t="s">
        <v>76</v>
      </c>
      <c r="D86" s="17" t="s">
        <v>77</v>
      </c>
      <c r="E86" s="17" t="s">
        <v>57</v>
      </c>
      <c r="F86" s="17">
        <v>4</v>
      </c>
      <c r="G86" s="17">
        <v>2</v>
      </c>
      <c r="H86" s="17"/>
      <c r="I86" s="17" t="s">
        <v>539</v>
      </c>
      <c r="J86" s="8"/>
      <c r="K86" s="8"/>
      <c r="L86" s="8"/>
      <c r="M86" s="8"/>
      <c r="N86" s="8" t="s">
        <v>143</v>
      </c>
      <c r="O86" s="8" t="s">
        <v>161</v>
      </c>
      <c r="P86" s="8" t="str" cm="1">
        <f t="array" ref="P86">IFERROR(_xlfn.IFS(tbl_indicator_library4[[#This Row],[Level]]="L","Local",tbl_indicator_library4[[#This Row],[Level]]="N","Nacional",tbl_indicator_library4[[#This Row],[Level]]="G","Global",tbl_indicator_library4[[#This Row],[Level]]="S","Entorno Global"),"")</f>
        <v>Nacional</v>
      </c>
      <c r="Q86" s="8" t="str" cm="1">
        <f t="array" ref="Q8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6" s="43">
        <v>1</v>
      </c>
      <c r="S86" s="8" t="str" cm="1">
        <f t="array" ref="S8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6" s="8" t="s">
        <v>288</v>
      </c>
    </row>
    <row r="87" spans="1:20" s="4" customFormat="1" ht="43.5" x14ac:dyDescent="0.35">
      <c r="A87" s="1"/>
      <c r="B87" s="7">
        <v>97</v>
      </c>
      <c r="C87" s="17" t="s">
        <v>76</v>
      </c>
      <c r="D87" s="17" t="s">
        <v>77</v>
      </c>
      <c r="E87" s="17" t="s">
        <v>57</v>
      </c>
      <c r="F87" s="17">
        <v>4</v>
      </c>
      <c r="G87" s="17">
        <v>3</v>
      </c>
      <c r="H87" s="17"/>
      <c r="I87" s="17" t="s">
        <v>540</v>
      </c>
      <c r="J87" s="8"/>
      <c r="K87" s="8"/>
      <c r="L87" s="8"/>
      <c r="M87" s="8"/>
      <c r="N87" s="8" t="s">
        <v>143</v>
      </c>
      <c r="O87" s="8" t="s">
        <v>165</v>
      </c>
      <c r="P87" s="8" t="str" cm="1">
        <f t="array" ref="P87">IFERROR(_xlfn.IFS(tbl_indicator_library4[[#This Row],[Level]]="L","Local",tbl_indicator_library4[[#This Row],[Level]]="N","Nacional",tbl_indicator_library4[[#This Row],[Level]]="G","Global",tbl_indicator_library4[[#This Row],[Level]]="S","Entorno Global"),"")</f>
        <v>Nacional</v>
      </c>
      <c r="Q87" s="8" t="str" cm="1">
        <f t="array" ref="Q8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7" s="43">
        <v>1</v>
      </c>
      <c r="S87" s="8" t="str" cm="1">
        <f t="array" ref="S8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7" s="8" t="s">
        <v>290</v>
      </c>
    </row>
    <row r="88" spans="1:20" s="4" customFormat="1" ht="14.5" x14ac:dyDescent="0.35">
      <c r="A88" s="1"/>
      <c r="B88" s="7">
        <v>98</v>
      </c>
      <c r="C88" s="7" t="s">
        <v>76</v>
      </c>
      <c r="D88" s="7" t="s">
        <v>77</v>
      </c>
      <c r="E88" s="7" t="s">
        <v>57</v>
      </c>
      <c r="F88" s="7">
        <v>5</v>
      </c>
      <c r="G88" s="7">
        <v>1</v>
      </c>
      <c r="H88" s="17"/>
      <c r="I88" s="7" t="s">
        <v>474</v>
      </c>
      <c r="J88" s="8"/>
      <c r="K88" s="8"/>
      <c r="L88" s="8"/>
      <c r="M88" s="8"/>
      <c r="N88" s="8" t="s">
        <v>293</v>
      </c>
      <c r="O88" s="8"/>
      <c r="P88" s="8" t="str" cm="1">
        <f t="array" ref="P88">IFERROR(_xlfn.IFS(tbl_indicator_library4[[#This Row],[Level]]="L","Local",tbl_indicator_library4[[#This Row],[Level]]="N","Nacional",tbl_indicator_library4[[#This Row],[Level]]="G","Global",tbl_indicator_library4[[#This Row],[Level]]="S","Entorno Global"),"")</f>
        <v>Nacional</v>
      </c>
      <c r="Q88" s="8" t="str" cm="1">
        <f t="array" ref="Q8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88" s="42"/>
      <c r="S88" s="8" t="str" cm="1">
        <f t="array" ref="S8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8" s="8" t="s">
        <v>294</v>
      </c>
    </row>
    <row r="89" spans="1:20" s="4" customFormat="1" ht="58" x14ac:dyDescent="0.35">
      <c r="A89" s="1"/>
      <c r="B89" s="7">
        <v>102</v>
      </c>
      <c r="C89" s="17" t="s">
        <v>76</v>
      </c>
      <c r="D89" s="17" t="s">
        <v>190</v>
      </c>
      <c r="E89" s="17" t="s">
        <v>57</v>
      </c>
      <c r="F89" s="17">
        <v>1</v>
      </c>
      <c r="G89" s="17"/>
      <c r="H89" s="17" t="s">
        <v>96</v>
      </c>
      <c r="I89" s="17" t="s">
        <v>528</v>
      </c>
      <c r="J89" s="8"/>
      <c r="K89" s="8"/>
      <c r="L89" s="8"/>
      <c r="M89" s="8"/>
      <c r="N89" s="8" t="s">
        <v>298</v>
      </c>
      <c r="O89" s="8"/>
      <c r="P89" s="8" t="str" cm="1">
        <f t="array" ref="P89">IFERROR(_xlfn.IFS(tbl_indicator_library4[[#This Row],[Level]]="L","Local",tbl_indicator_library4[[#This Row],[Level]]="N","Nacional",tbl_indicator_library4[[#This Row],[Level]]="G","Global",tbl_indicator_library4[[#This Row],[Level]]="S","Entorno Global"),"")</f>
        <v>Nacional</v>
      </c>
      <c r="Q89" s="8" t="str" cm="1">
        <f t="array" ref="Q8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89" s="19">
        <v>20</v>
      </c>
      <c r="S89" s="8" t="str" cm="1">
        <f t="array" ref="S8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89" s="8" t="s">
        <v>299</v>
      </c>
    </row>
    <row r="90" spans="1:20" s="4" customFormat="1" ht="58" x14ac:dyDescent="0.35">
      <c r="A90" s="1"/>
      <c r="B90" s="7">
        <v>103</v>
      </c>
      <c r="C90" s="17" t="s">
        <v>76</v>
      </c>
      <c r="D90" s="17" t="s">
        <v>190</v>
      </c>
      <c r="E90" s="17" t="s">
        <v>57</v>
      </c>
      <c r="F90" s="17">
        <v>1</v>
      </c>
      <c r="G90" s="17"/>
      <c r="H90" s="17" t="s">
        <v>578</v>
      </c>
      <c r="I90" s="17" t="s">
        <v>686</v>
      </c>
      <c r="J90" s="8"/>
      <c r="K90" s="8"/>
      <c r="L90" s="8"/>
      <c r="M90" s="8"/>
      <c r="N90" s="8" t="s">
        <v>298</v>
      </c>
      <c r="O90" s="8"/>
      <c r="P90" s="8" t="str" cm="1">
        <f t="array" ref="P90">IFERROR(_xlfn.IFS(tbl_indicator_library4[[#This Row],[Level]]="L","Local",tbl_indicator_library4[[#This Row],[Level]]="N","Nacional",tbl_indicator_library4[[#This Row],[Level]]="G","Global",tbl_indicator_library4[[#This Row],[Level]]="S","Entorno Global"),"")</f>
        <v>Nacional</v>
      </c>
      <c r="Q90" s="8" t="str" cm="1">
        <f t="array" ref="Q9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90" s="43">
        <v>1</v>
      </c>
      <c r="S90" s="8" t="str" cm="1">
        <f t="array" ref="S9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0" s="8" t="s">
        <v>687</v>
      </c>
    </row>
    <row r="91" spans="1:20" s="4" customFormat="1" ht="29" x14ac:dyDescent="0.35">
      <c r="A91" s="1"/>
      <c r="B91" s="7">
        <v>104</v>
      </c>
      <c r="C91" s="17" t="s">
        <v>76</v>
      </c>
      <c r="D91" s="17" t="s">
        <v>190</v>
      </c>
      <c r="E91" s="17" t="s">
        <v>57</v>
      </c>
      <c r="F91" s="17">
        <v>2</v>
      </c>
      <c r="G91" s="17"/>
      <c r="H91" s="17"/>
      <c r="I91" s="17" t="s">
        <v>688</v>
      </c>
      <c r="J91" s="8"/>
      <c r="K91" s="8"/>
      <c r="L91" s="8"/>
      <c r="M91" s="8"/>
      <c r="N91" s="8" t="s">
        <v>304</v>
      </c>
      <c r="O91" s="8"/>
      <c r="P91" s="8" t="str" cm="1">
        <f t="array" ref="P91">IFERROR(_xlfn.IFS(tbl_indicator_library4[[#This Row],[Level]]="L","Local",tbl_indicator_library4[[#This Row],[Level]]="N","Nacional",tbl_indicator_library4[[#This Row],[Level]]="G","Global",tbl_indicator_library4[[#This Row],[Level]]="S","Entorno Global"),"")</f>
        <v>Nacional</v>
      </c>
      <c r="Q91" s="8" t="str" cm="1">
        <f t="array" ref="Q9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91" s="19">
        <v>300</v>
      </c>
      <c r="S91" s="8" t="str" cm="1">
        <f t="array" ref="S9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1" s="8" t="s">
        <v>305</v>
      </c>
    </row>
    <row r="92" spans="1:20" s="4" customFormat="1" ht="29" x14ac:dyDescent="0.35">
      <c r="A92" s="1"/>
      <c r="B92" s="17">
        <v>105</v>
      </c>
      <c r="C92" s="7" t="s">
        <v>76</v>
      </c>
      <c r="D92" s="7" t="s">
        <v>190</v>
      </c>
      <c r="E92" s="7" t="s">
        <v>57</v>
      </c>
      <c r="F92" s="7">
        <v>3</v>
      </c>
      <c r="G92" s="7"/>
      <c r="H92" s="17"/>
      <c r="I92" s="7" t="s">
        <v>689</v>
      </c>
      <c r="J92" s="8"/>
      <c r="K92" s="8"/>
      <c r="L92" s="8"/>
      <c r="M92" s="8"/>
      <c r="N92" s="8" t="s">
        <v>309</v>
      </c>
      <c r="O92" s="8"/>
      <c r="P92" s="8" t="str" cm="1">
        <f t="array" ref="P92">IFERROR(_xlfn.IFS(tbl_indicator_library4[[#This Row],[Level]]="L","Local",tbl_indicator_library4[[#This Row],[Level]]="N","Nacional",tbl_indicator_library4[[#This Row],[Level]]="G","Global",tbl_indicator_library4[[#This Row],[Level]]="S","Entorno Global"),"")</f>
        <v>Nacional</v>
      </c>
      <c r="Q92" s="8" t="str" cm="1">
        <f t="array" ref="Q9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92" s="19">
        <v>150</v>
      </c>
      <c r="S92" s="8" t="str" cm="1">
        <f t="array" ref="S9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2" s="27" t="s">
        <v>310</v>
      </c>
    </row>
    <row r="93" spans="1:20" s="4" customFormat="1" ht="43.5" x14ac:dyDescent="0.35">
      <c r="A93" s="1"/>
      <c r="B93" s="7">
        <v>115</v>
      </c>
      <c r="C93" s="17" t="s">
        <v>207</v>
      </c>
      <c r="D93" s="17" t="s">
        <v>208</v>
      </c>
      <c r="E93" s="17" t="s">
        <v>57</v>
      </c>
      <c r="F93" s="17">
        <v>2</v>
      </c>
      <c r="G93" s="17"/>
      <c r="H93" s="17" t="s">
        <v>96</v>
      </c>
      <c r="I93" s="17" t="s">
        <v>526</v>
      </c>
      <c r="J93" s="8"/>
      <c r="K93" s="8"/>
      <c r="L93" s="8"/>
      <c r="M93" s="8"/>
      <c r="N93" s="8" t="s">
        <v>690</v>
      </c>
      <c r="O93" s="8"/>
      <c r="P93" s="8" t="str" cm="1">
        <f t="array" ref="P93">IFERROR(_xlfn.IFS(tbl_indicator_library4[[#This Row],[Level]]="L","Local",tbl_indicator_library4[[#This Row],[Level]]="N","Nacional",tbl_indicator_library4[[#This Row],[Level]]="G","Global",tbl_indicator_library4[[#This Row],[Level]]="S","Entorno Global"),"")</f>
        <v>Nacional</v>
      </c>
      <c r="Q93" s="8" t="str" cm="1">
        <f t="array" ref="Q9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93" s="19">
        <v>20</v>
      </c>
      <c r="S93" s="8" t="str" cm="1">
        <f t="array" ref="S9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3" s="8" t="s">
        <v>691</v>
      </c>
    </row>
    <row r="94" spans="1:20" s="4" customFormat="1" ht="43.5" x14ac:dyDescent="0.35">
      <c r="A94" s="1"/>
      <c r="B94" s="7">
        <v>116</v>
      </c>
      <c r="C94" s="17" t="s">
        <v>207</v>
      </c>
      <c r="D94" s="17" t="s">
        <v>208</v>
      </c>
      <c r="E94" s="17" t="s">
        <v>57</v>
      </c>
      <c r="F94" s="17">
        <v>2</v>
      </c>
      <c r="G94" s="17"/>
      <c r="H94" s="17" t="s">
        <v>578</v>
      </c>
      <c r="I94" s="17" t="s">
        <v>692</v>
      </c>
      <c r="J94" s="8"/>
      <c r="K94" s="8"/>
      <c r="L94" s="8"/>
      <c r="M94" s="8"/>
      <c r="N94" s="8" t="s">
        <v>690</v>
      </c>
      <c r="O94" s="8"/>
      <c r="P94" s="8" t="str" cm="1">
        <f t="array" ref="P94">IFERROR(_xlfn.IFS(tbl_indicator_library4[[#This Row],[Level]]="L","Local",tbl_indicator_library4[[#This Row],[Level]]="N","Nacional",tbl_indicator_library4[[#This Row],[Level]]="G","Global",tbl_indicator_library4[[#This Row],[Level]]="S","Entorno Global"),"")</f>
        <v>Nacional</v>
      </c>
      <c r="Q94" s="8" t="str" cm="1">
        <f t="array" ref="Q9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94" s="43">
        <v>1</v>
      </c>
      <c r="S94" s="8" t="str" cm="1">
        <f t="array" ref="S9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4" s="8" t="s">
        <v>693</v>
      </c>
    </row>
    <row r="95" spans="1:20" s="4" customFormat="1" ht="87" x14ac:dyDescent="0.35">
      <c r="A95" s="1"/>
      <c r="B95" s="17">
        <v>117</v>
      </c>
      <c r="C95" s="17" t="s">
        <v>207</v>
      </c>
      <c r="D95" s="17" t="s">
        <v>214</v>
      </c>
      <c r="E95" s="17" t="s">
        <v>57</v>
      </c>
      <c r="F95" s="17">
        <v>1</v>
      </c>
      <c r="G95" s="17"/>
      <c r="H95" s="17"/>
      <c r="I95" s="17" t="s">
        <v>529</v>
      </c>
      <c r="J95" s="8"/>
      <c r="K95" s="8"/>
      <c r="L95" s="8"/>
      <c r="M95" s="8"/>
      <c r="N95" s="8" t="s">
        <v>317</v>
      </c>
      <c r="O95" s="8"/>
      <c r="P95" s="8" t="str" cm="1">
        <f t="array" ref="P95">IFERROR(_xlfn.IFS(tbl_indicator_library4[[#This Row],[Level]]="L","Local",tbl_indicator_library4[[#This Row],[Level]]="N","Nacional",tbl_indicator_library4[[#This Row],[Level]]="G","Global",tbl_indicator_library4[[#This Row],[Level]]="S","Entorno Global"),"")</f>
        <v>Nacional</v>
      </c>
      <c r="Q95" s="8" t="str" cm="1">
        <f t="array" ref="Q9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95" s="19">
        <v>40</v>
      </c>
      <c r="S95" s="8" t="str" cm="1">
        <f t="array" ref="S9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5" s="8" t="s">
        <v>318</v>
      </c>
    </row>
    <row r="96" spans="1:20" s="4" customFormat="1" ht="87" x14ac:dyDescent="0.35">
      <c r="A96" s="1"/>
      <c r="B96" s="17">
        <v>118</v>
      </c>
      <c r="C96" s="17" t="s">
        <v>207</v>
      </c>
      <c r="D96" s="17" t="s">
        <v>214</v>
      </c>
      <c r="E96" s="17" t="s">
        <v>57</v>
      </c>
      <c r="F96" s="17">
        <v>2</v>
      </c>
      <c r="G96" s="17"/>
      <c r="H96" s="17" t="s">
        <v>96</v>
      </c>
      <c r="I96" s="17" t="s">
        <v>472</v>
      </c>
      <c r="J96" s="8"/>
      <c r="K96" s="8"/>
      <c r="L96" s="8"/>
      <c r="M96" s="8"/>
      <c r="N96" s="8" t="s">
        <v>321</v>
      </c>
      <c r="O96" s="8"/>
      <c r="P96" s="8" t="str" cm="1">
        <f t="array" ref="P96">IFERROR(_xlfn.IFS(tbl_indicator_library4[[#This Row],[Level]]="L","Local",tbl_indicator_library4[[#This Row],[Level]]="N","Nacional",tbl_indicator_library4[[#This Row],[Level]]="G","Global",tbl_indicator_library4[[#This Row],[Level]]="S","Entorno Global"),"")</f>
        <v>Nacional</v>
      </c>
      <c r="Q96" s="8" t="str" cm="1">
        <f t="array" ref="Q9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96" s="19">
        <v>20</v>
      </c>
      <c r="S96" s="8" t="str" cm="1">
        <f t="array" ref="S9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6" s="8" t="s">
        <v>322</v>
      </c>
    </row>
    <row r="97" spans="1:20" s="4" customFormat="1" ht="87" x14ac:dyDescent="0.35">
      <c r="A97" s="1"/>
      <c r="B97" s="7">
        <v>119</v>
      </c>
      <c r="C97" s="17" t="s">
        <v>207</v>
      </c>
      <c r="D97" s="17" t="s">
        <v>214</v>
      </c>
      <c r="E97" s="17" t="s">
        <v>57</v>
      </c>
      <c r="F97" s="17">
        <v>2</v>
      </c>
      <c r="G97" s="17"/>
      <c r="H97" s="17" t="s">
        <v>578</v>
      </c>
      <c r="I97" s="17" t="s">
        <v>694</v>
      </c>
      <c r="J97" s="8"/>
      <c r="K97" s="8"/>
      <c r="L97" s="8"/>
      <c r="M97" s="8"/>
      <c r="N97" s="8" t="s">
        <v>321</v>
      </c>
      <c r="O97" s="8"/>
      <c r="P97" s="8" t="str" cm="1">
        <f t="array" ref="P97">IFERROR(_xlfn.IFS(tbl_indicator_library4[[#This Row],[Level]]="L","Local",tbl_indicator_library4[[#This Row],[Level]]="N","Nacional",tbl_indicator_library4[[#This Row],[Level]]="G","Global",tbl_indicator_library4[[#This Row],[Level]]="S","Entorno Global"),"")</f>
        <v>Nacional</v>
      </c>
      <c r="Q97" s="8" t="str" cm="1">
        <f t="array" ref="Q9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97" s="43">
        <v>1</v>
      </c>
      <c r="S97" s="8" t="str" cm="1">
        <f t="array" ref="S9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7" s="8" t="s">
        <v>695</v>
      </c>
    </row>
    <row r="98" spans="1:20" s="4" customFormat="1" ht="58" x14ac:dyDescent="0.35">
      <c r="A98" s="1"/>
      <c r="B98" s="7">
        <v>120</v>
      </c>
      <c r="C98" s="17" t="s">
        <v>207</v>
      </c>
      <c r="D98" s="17" t="s">
        <v>232</v>
      </c>
      <c r="E98" s="17" t="s">
        <v>57</v>
      </c>
      <c r="F98" s="17">
        <v>1</v>
      </c>
      <c r="G98" s="17"/>
      <c r="H98" s="17" t="s">
        <v>96</v>
      </c>
      <c r="I98" s="17" t="s">
        <v>473</v>
      </c>
      <c r="J98" s="8"/>
      <c r="K98" s="8"/>
      <c r="L98" s="8"/>
      <c r="M98" s="8"/>
      <c r="N98" s="8" t="s">
        <v>326</v>
      </c>
      <c r="O98" s="8"/>
      <c r="P98" s="8" t="str" cm="1">
        <f t="array" ref="P98">IFERROR(_xlfn.IFS(tbl_indicator_library4[[#This Row],[Level]]="L","Local",tbl_indicator_library4[[#This Row],[Level]]="N","Nacional",tbl_indicator_library4[[#This Row],[Level]]="G","Global",tbl_indicator_library4[[#This Row],[Level]]="S","Entorno Global"),"")</f>
        <v>Nacional</v>
      </c>
      <c r="Q98" s="8" t="str" cm="1">
        <f t="array" ref="Q9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98" s="19">
        <v>20</v>
      </c>
      <c r="S98" s="8" t="str" cm="1">
        <f t="array" ref="S9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8" s="8" t="s">
        <v>327</v>
      </c>
    </row>
    <row r="99" spans="1:20" s="4" customFormat="1" ht="58" x14ac:dyDescent="0.35">
      <c r="A99" s="1"/>
      <c r="B99" s="7">
        <v>121</v>
      </c>
      <c r="C99" s="17" t="s">
        <v>207</v>
      </c>
      <c r="D99" s="17" t="s">
        <v>232</v>
      </c>
      <c r="E99" s="17" t="s">
        <v>57</v>
      </c>
      <c r="F99" s="17">
        <v>1</v>
      </c>
      <c r="G99" s="17"/>
      <c r="H99" s="17" t="s">
        <v>578</v>
      </c>
      <c r="I99" s="17" t="s">
        <v>696</v>
      </c>
      <c r="J99" s="8"/>
      <c r="K99" s="8"/>
      <c r="L99" s="8"/>
      <c r="M99" s="8"/>
      <c r="N99" s="8" t="s">
        <v>326</v>
      </c>
      <c r="O99" s="8"/>
      <c r="P99" s="8" t="str" cm="1">
        <f t="array" ref="P99">IFERROR(_xlfn.IFS(tbl_indicator_library4[[#This Row],[Level]]="L","Local",tbl_indicator_library4[[#This Row],[Level]]="N","Nacional",tbl_indicator_library4[[#This Row],[Level]]="G","Global",tbl_indicator_library4[[#This Row],[Level]]="S","Entorno Global"),"")</f>
        <v>Nacional</v>
      </c>
      <c r="Q99" s="8" t="str" cm="1">
        <f t="array" ref="Q9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99" s="43">
        <v>1</v>
      </c>
      <c r="S99" s="8" t="str" cm="1">
        <f t="array" ref="S9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99" s="8" t="s">
        <v>697</v>
      </c>
    </row>
    <row r="100" spans="1:20" s="4" customFormat="1" ht="43.5" x14ac:dyDescent="0.35">
      <c r="A100" s="1"/>
      <c r="B100" s="7">
        <v>128</v>
      </c>
      <c r="C100" s="17" t="s">
        <v>207</v>
      </c>
      <c r="D100" s="17" t="s">
        <v>243</v>
      </c>
      <c r="E100" s="17" t="s">
        <v>57</v>
      </c>
      <c r="F100" s="17">
        <v>1</v>
      </c>
      <c r="G100" s="17"/>
      <c r="H100" s="17"/>
      <c r="I100" s="17" t="s">
        <v>698</v>
      </c>
      <c r="J100" s="8"/>
      <c r="K100" s="8"/>
      <c r="L100" s="8"/>
      <c r="M100" s="8"/>
      <c r="N100" s="8" t="s">
        <v>330</v>
      </c>
      <c r="O100" s="8"/>
      <c r="P100" s="8" t="str" cm="1">
        <f t="array" ref="P100">IFERROR(_xlfn.IFS(tbl_indicator_library4[[#This Row],[Level]]="L","Local",tbl_indicator_library4[[#This Row],[Level]]="N","Nacional",tbl_indicator_library4[[#This Row],[Level]]="G","Global",tbl_indicator_library4[[#This Row],[Level]]="S","Entorno Global"),"")</f>
        <v>Nacional</v>
      </c>
      <c r="Q100" s="8" t="str" cm="1">
        <f t="array" ref="Q10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00" s="19">
        <v>100</v>
      </c>
      <c r="S100" s="8" t="str" cm="1">
        <f t="array" ref="S10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0" s="8" t="s">
        <v>331</v>
      </c>
    </row>
    <row r="101" spans="1:20" s="4" customFormat="1" ht="43.5" x14ac:dyDescent="0.35">
      <c r="A101" s="1"/>
      <c r="B101" s="17">
        <v>129</v>
      </c>
      <c r="C101" s="17" t="s">
        <v>207</v>
      </c>
      <c r="D101" s="17" t="s">
        <v>264</v>
      </c>
      <c r="E101" s="17" t="s">
        <v>57</v>
      </c>
      <c r="F101" s="17">
        <v>1</v>
      </c>
      <c r="G101" s="17"/>
      <c r="H101" s="17" t="s">
        <v>96</v>
      </c>
      <c r="I101" s="17" t="s">
        <v>470</v>
      </c>
      <c r="J101" s="8"/>
      <c r="K101" s="8"/>
      <c r="L101" s="8"/>
      <c r="M101" s="8"/>
      <c r="N101" s="8" t="s">
        <v>334</v>
      </c>
      <c r="O101" s="8"/>
      <c r="P101" s="8" t="str" cm="1">
        <f t="array" ref="P101">IFERROR(_xlfn.IFS(tbl_indicator_library4[[#This Row],[Level]]="L","Local",tbl_indicator_library4[[#This Row],[Level]]="N","Nacional",tbl_indicator_library4[[#This Row],[Level]]="G","Global",tbl_indicator_library4[[#This Row],[Level]]="S","Entorno Global"),"")</f>
        <v>Nacional</v>
      </c>
      <c r="Q101" s="8" t="str" cm="1">
        <f t="array" ref="Q10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1" s="19">
        <v>10</v>
      </c>
      <c r="S101" s="8" t="str" cm="1">
        <f t="array" ref="S10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1" s="8" t="s">
        <v>335</v>
      </c>
    </row>
    <row r="102" spans="1:20" s="4" customFormat="1" ht="43.5" x14ac:dyDescent="0.35">
      <c r="A102" s="1"/>
      <c r="B102" s="17">
        <v>130</v>
      </c>
      <c r="C102" s="17" t="s">
        <v>207</v>
      </c>
      <c r="D102" s="17" t="s">
        <v>264</v>
      </c>
      <c r="E102" s="17" t="s">
        <v>57</v>
      </c>
      <c r="F102" s="17">
        <v>1</v>
      </c>
      <c r="G102" s="17"/>
      <c r="H102" s="17" t="s">
        <v>578</v>
      </c>
      <c r="I102" s="17" t="s">
        <v>699</v>
      </c>
      <c r="J102" s="8"/>
      <c r="K102" s="8"/>
      <c r="L102" s="8"/>
      <c r="M102" s="8"/>
      <c r="N102" s="8" t="s">
        <v>334</v>
      </c>
      <c r="O102" s="8"/>
      <c r="P102" s="8" t="str" cm="1">
        <f t="array" ref="P102">IFERROR(_xlfn.IFS(tbl_indicator_library4[[#This Row],[Level]]="L","Local",tbl_indicator_library4[[#This Row],[Level]]="N","Nacional",tbl_indicator_library4[[#This Row],[Level]]="G","Global",tbl_indicator_library4[[#This Row],[Level]]="S","Entorno Global"),"")</f>
        <v>Nacional</v>
      </c>
      <c r="Q102" s="8" t="str" cm="1">
        <f t="array" ref="Q10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2" s="43">
        <v>0.5</v>
      </c>
      <c r="S102" s="8" t="str" cm="1">
        <f t="array" ref="S10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2" s="8" t="s">
        <v>700</v>
      </c>
    </row>
    <row r="103" spans="1:20" s="4" customFormat="1" ht="43.5" x14ac:dyDescent="0.35">
      <c r="A103" s="1"/>
      <c r="B103" s="7">
        <v>131</v>
      </c>
      <c r="C103" s="17" t="s">
        <v>207</v>
      </c>
      <c r="D103" s="17" t="s">
        <v>264</v>
      </c>
      <c r="E103" s="17" t="s">
        <v>57</v>
      </c>
      <c r="F103" s="17">
        <v>2</v>
      </c>
      <c r="G103" s="17"/>
      <c r="H103" s="17" t="s">
        <v>96</v>
      </c>
      <c r="I103" s="17" t="s">
        <v>532</v>
      </c>
      <c r="J103" s="8"/>
      <c r="K103" s="8"/>
      <c r="L103" s="8"/>
      <c r="M103" s="8"/>
      <c r="N103" s="8" t="s">
        <v>338</v>
      </c>
      <c r="O103" s="8"/>
      <c r="P103" s="8" t="str" cm="1">
        <f t="array" ref="P103">IFERROR(_xlfn.IFS(tbl_indicator_library4[[#This Row],[Level]]="L","Local",tbl_indicator_library4[[#This Row],[Level]]="N","Nacional",tbl_indicator_library4[[#This Row],[Level]]="G","Global",tbl_indicator_library4[[#This Row],[Level]]="S","Entorno Global"),"")</f>
        <v>Nacional</v>
      </c>
      <c r="Q103" s="8" t="str" cm="1">
        <f t="array" ref="Q10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3" s="19">
        <v>20</v>
      </c>
      <c r="S103" s="8" t="str" cm="1">
        <f t="array" ref="S10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3" s="8" t="s">
        <v>339</v>
      </c>
    </row>
    <row r="104" spans="1:20" s="4" customFormat="1" ht="43.5" x14ac:dyDescent="0.35">
      <c r="A104" s="1"/>
      <c r="B104" s="7">
        <v>132</v>
      </c>
      <c r="C104" s="17" t="s">
        <v>207</v>
      </c>
      <c r="D104" s="17" t="s">
        <v>264</v>
      </c>
      <c r="E104" s="17" t="s">
        <v>57</v>
      </c>
      <c r="F104" s="17">
        <v>2</v>
      </c>
      <c r="G104" s="17"/>
      <c r="H104" s="17" t="s">
        <v>578</v>
      </c>
      <c r="I104" s="17" t="s">
        <v>701</v>
      </c>
      <c r="J104" s="8"/>
      <c r="K104" s="8"/>
      <c r="L104" s="8"/>
      <c r="M104" s="8"/>
      <c r="N104" s="8" t="s">
        <v>338</v>
      </c>
      <c r="O104" s="8"/>
      <c r="P104" s="8" t="str" cm="1">
        <f t="array" ref="P104">IFERROR(_xlfn.IFS(tbl_indicator_library4[[#This Row],[Level]]="L","Local",tbl_indicator_library4[[#This Row],[Level]]="N","Nacional",tbl_indicator_library4[[#This Row],[Level]]="G","Global",tbl_indicator_library4[[#This Row],[Level]]="S","Entorno Global"),"")</f>
        <v>Nacional</v>
      </c>
      <c r="Q104" s="8" t="str" cm="1">
        <f t="array" ref="Q10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4" s="43">
        <v>1</v>
      </c>
      <c r="S104" s="8" t="str" cm="1">
        <f t="array" ref="S10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4" s="8" t="s">
        <v>702</v>
      </c>
    </row>
    <row r="105" spans="1:20" s="4" customFormat="1" ht="43.5" x14ac:dyDescent="0.35">
      <c r="A105" s="1"/>
      <c r="B105" s="7">
        <v>133</v>
      </c>
      <c r="C105" s="17" t="s">
        <v>207</v>
      </c>
      <c r="D105" s="17" t="s">
        <v>264</v>
      </c>
      <c r="E105" s="17" t="s">
        <v>57</v>
      </c>
      <c r="F105" s="17">
        <v>3</v>
      </c>
      <c r="G105" s="17"/>
      <c r="H105" s="17"/>
      <c r="I105" s="17" t="s">
        <v>527</v>
      </c>
      <c r="J105" s="8"/>
      <c r="K105" s="8"/>
      <c r="L105" s="8"/>
      <c r="M105" s="8"/>
      <c r="N105" s="8" t="s">
        <v>342</v>
      </c>
      <c r="O105" s="8"/>
      <c r="P105" s="8" t="str" cm="1">
        <f t="array" ref="P105">IFERROR(_xlfn.IFS(tbl_indicator_library4[[#This Row],[Level]]="L","Local",tbl_indicator_library4[[#This Row],[Level]]="N","Nacional",tbl_indicator_library4[[#This Row],[Level]]="G","Global",tbl_indicator_library4[[#This Row],[Level]]="S","Entorno Global"),"")</f>
        <v>Nacional</v>
      </c>
      <c r="Q105" s="8" t="str" cm="1">
        <f t="array" ref="Q10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05" s="26"/>
      <c r="S105" s="8" t="str" cm="1">
        <f t="array" ref="S10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5" s="8" t="s">
        <v>343</v>
      </c>
    </row>
    <row r="106" spans="1:20" s="4" customFormat="1" ht="43.5" x14ac:dyDescent="0.35">
      <c r="A106" s="29"/>
      <c r="B106" s="7">
        <v>134</v>
      </c>
      <c r="C106" s="17" t="s">
        <v>76</v>
      </c>
      <c r="D106" s="17" t="s">
        <v>190</v>
      </c>
      <c r="E106" s="17" t="s">
        <v>344</v>
      </c>
      <c r="F106" s="17">
        <v>1</v>
      </c>
      <c r="G106" s="17"/>
      <c r="H106" s="17"/>
      <c r="I106" s="17" t="s">
        <v>546</v>
      </c>
      <c r="J106" s="8"/>
      <c r="K106" s="8"/>
      <c r="L106" s="8"/>
      <c r="M106" s="8"/>
      <c r="N106" s="30" t="s">
        <v>348</v>
      </c>
      <c r="O106" s="8"/>
      <c r="P106" s="8" t="str" cm="1">
        <f t="array" ref="P106">IFERROR(_xlfn.IFS(tbl_indicator_library4[[#This Row],[Level]]="L","Local",tbl_indicator_library4[[#This Row],[Level]]="N","Nacional",tbl_indicator_library4[[#This Row],[Level]]="G","Global",tbl_indicator_library4[[#This Row],[Level]]="S","Entorno Global"),"")</f>
        <v>Global</v>
      </c>
      <c r="Q106" s="8" t="str" cm="1">
        <f t="array" ref="Q10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06" s="26"/>
      <c r="S106" s="8" t="str" cm="1">
        <f t="array" ref="S10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6" s="8" t="s">
        <v>350</v>
      </c>
    </row>
    <row r="107" spans="1:20" s="4" customFormat="1" ht="43.5" x14ac:dyDescent="0.35">
      <c r="A107" s="29"/>
      <c r="B107" s="17">
        <v>135</v>
      </c>
      <c r="C107" s="17" t="s">
        <v>76</v>
      </c>
      <c r="D107" s="17" t="s">
        <v>190</v>
      </c>
      <c r="E107" s="17" t="s">
        <v>344</v>
      </c>
      <c r="F107" s="17">
        <v>2</v>
      </c>
      <c r="G107" s="17"/>
      <c r="H107" s="17"/>
      <c r="I107" s="17" t="s">
        <v>703</v>
      </c>
      <c r="J107" s="8"/>
      <c r="K107" s="8"/>
      <c r="L107" s="8"/>
      <c r="M107" s="8"/>
      <c r="N107" s="8" t="s">
        <v>354</v>
      </c>
      <c r="O107" s="8"/>
      <c r="P107" s="8" t="str" cm="1">
        <f t="array" ref="P107">IFERROR(_xlfn.IFS(tbl_indicator_library4[[#This Row],[Level]]="L","Local",tbl_indicator_library4[[#This Row],[Level]]="N","Nacional",tbl_indicator_library4[[#This Row],[Level]]="G","Global",tbl_indicator_library4[[#This Row],[Level]]="S","Entorno Global"),"")</f>
        <v>Global</v>
      </c>
      <c r="Q107" s="8" t="str" cm="1">
        <f t="array" ref="Q10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07" s="26"/>
      <c r="S107" s="8" t="str" cm="1">
        <f t="array" ref="S10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7" s="8" t="s">
        <v>355</v>
      </c>
    </row>
    <row r="108" spans="1:20" s="4" customFormat="1" ht="43.5" x14ac:dyDescent="0.35">
      <c r="A108" s="29"/>
      <c r="B108" s="17">
        <v>136</v>
      </c>
      <c r="C108" s="17" t="s">
        <v>76</v>
      </c>
      <c r="D108" s="17" t="s">
        <v>190</v>
      </c>
      <c r="E108" s="17" t="s">
        <v>344</v>
      </c>
      <c r="F108" s="17">
        <v>3</v>
      </c>
      <c r="G108" s="17"/>
      <c r="H108" s="17"/>
      <c r="I108" s="17" t="s">
        <v>704</v>
      </c>
      <c r="J108" s="8"/>
      <c r="K108" s="8"/>
      <c r="L108" s="8"/>
      <c r="M108" s="8"/>
      <c r="N108" s="8" t="s">
        <v>358</v>
      </c>
      <c r="O108" s="8"/>
      <c r="P108" s="8" t="str" cm="1">
        <f t="array" ref="P108">IFERROR(_xlfn.IFS(tbl_indicator_library4[[#This Row],[Level]]="L","Local",tbl_indicator_library4[[#This Row],[Level]]="N","Nacional",tbl_indicator_library4[[#This Row],[Level]]="G","Global",tbl_indicator_library4[[#This Row],[Level]]="S","Entorno Global"),"")</f>
        <v>Global</v>
      </c>
      <c r="Q108" s="8" t="str" cm="1">
        <f t="array" ref="Q10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08" s="26"/>
      <c r="S108" s="8" t="str" cm="1">
        <f t="array" ref="S10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8" s="8" t="s">
        <v>359</v>
      </c>
    </row>
    <row r="109" spans="1:20" s="4" customFormat="1" ht="87" x14ac:dyDescent="0.35">
      <c r="A109" s="29"/>
      <c r="B109" s="7">
        <v>138</v>
      </c>
      <c r="C109" s="17" t="s">
        <v>207</v>
      </c>
      <c r="D109" s="17" t="s">
        <v>214</v>
      </c>
      <c r="E109" s="17" t="s">
        <v>344</v>
      </c>
      <c r="F109" s="17">
        <v>2</v>
      </c>
      <c r="G109" s="17"/>
      <c r="H109" s="17"/>
      <c r="I109" s="7" t="s">
        <v>547</v>
      </c>
      <c r="J109" s="8"/>
      <c r="K109" s="8"/>
      <c r="L109" s="8"/>
      <c r="M109" s="8"/>
      <c r="N109" s="8" t="s">
        <v>364</v>
      </c>
      <c r="O109" s="8"/>
      <c r="P109" s="8" t="str" cm="1">
        <f t="array" ref="P109">IFERROR(_xlfn.IFS(tbl_indicator_library4[[#This Row],[Level]]="L","Local",tbl_indicator_library4[[#This Row],[Level]]="N","Nacional",tbl_indicator_library4[[#This Row],[Level]]="G","Global",tbl_indicator_library4[[#This Row],[Level]]="S","Entorno Global"),"")</f>
        <v>Global</v>
      </c>
      <c r="Q109" s="8" t="str" cm="1">
        <f t="array" ref="Q10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09" s="20"/>
      <c r="S109" s="8" t="str" cm="1">
        <f t="array" ref="S10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09" s="8" t="s">
        <v>365</v>
      </c>
    </row>
    <row r="110" spans="1:20" s="4" customFormat="1" ht="87" x14ac:dyDescent="0.35">
      <c r="A110" s="29"/>
      <c r="B110" s="7">
        <v>139</v>
      </c>
      <c r="C110" s="17" t="s">
        <v>207</v>
      </c>
      <c r="D110" s="17" t="s">
        <v>214</v>
      </c>
      <c r="E110" s="17" t="s">
        <v>344</v>
      </c>
      <c r="F110" s="17">
        <v>3</v>
      </c>
      <c r="G110" s="17"/>
      <c r="H110" s="17"/>
      <c r="I110" s="7" t="s">
        <v>544</v>
      </c>
      <c r="J110" s="8"/>
      <c r="K110" s="8"/>
      <c r="L110" s="8"/>
      <c r="M110" s="8"/>
      <c r="N110" s="8" t="s">
        <v>368</v>
      </c>
      <c r="O110" s="8"/>
      <c r="P110" s="8" t="str" cm="1">
        <f t="array" ref="P110">IFERROR(_xlfn.IFS(tbl_indicator_library4[[#This Row],[Level]]="L","Local",tbl_indicator_library4[[#This Row],[Level]]="N","Nacional",tbl_indicator_library4[[#This Row],[Level]]="G","Global",tbl_indicator_library4[[#This Row],[Level]]="S","Entorno Global"),"")</f>
        <v>Global</v>
      </c>
      <c r="Q110" s="8" t="str" cm="1">
        <f t="array" ref="Q11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10" s="20"/>
      <c r="S110" s="8" t="str" cm="1">
        <f t="array" ref="S11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0" s="8" t="s">
        <v>369</v>
      </c>
    </row>
    <row r="111" spans="1:20" s="4" customFormat="1" ht="87" x14ac:dyDescent="0.35">
      <c r="A111" s="29"/>
      <c r="B111" s="7">
        <v>140</v>
      </c>
      <c r="C111" s="17" t="s">
        <v>207</v>
      </c>
      <c r="D111" s="17" t="s">
        <v>214</v>
      </c>
      <c r="E111" s="17" t="s">
        <v>344</v>
      </c>
      <c r="F111" s="17">
        <v>4</v>
      </c>
      <c r="G111" s="17"/>
      <c r="H111" s="17"/>
      <c r="I111" s="7" t="s">
        <v>545</v>
      </c>
      <c r="J111" s="8"/>
      <c r="K111" s="8"/>
      <c r="L111" s="8"/>
      <c r="M111" s="8"/>
      <c r="N111" s="8" t="s">
        <v>373</v>
      </c>
      <c r="O111" s="8"/>
      <c r="P111" s="8" t="str" cm="1">
        <f t="array" ref="P111">IFERROR(_xlfn.IFS(tbl_indicator_library4[[#This Row],[Level]]="L","Local",tbl_indicator_library4[[#This Row],[Level]]="N","Nacional",tbl_indicator_library4[[#This Row],[Level]]="G","Global",tbl_indicator_library4[[#This Row],[Level]]="S","Entorno Global"),"")</f>
        <v>Global</v>
      </c>
      <c r="Q111" s="8" t="str" cm="1">
        <f t="array" ref="Q11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11" s="20"/>
      <c r="S111" s="8" t="str" cm="1">
        <f t="array" ref="S11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1" s="8" t="s">
        <v>374</v>
      </c>
    </row>
    <row r="112" spans="1:20" s="4" customFormat="1" ht="58" x14ac:dyDescent="0.35">
      <c r="A112" s="29"/>
      <c r="B112" s="7">
        <v>143</v>
      </c>
      <c r="C112" s="7" t="s">
        <v>207</v>
      </c>
      <c r="D112" s="7" t="s">
        <v>264</v>
      </c>
      <c r="E112" s="7" t="s">
        <v>344</v>
      </c>
      <c r="F112" s="7">
        <v>1</v>
      </c>
      <c r="G112" s="7"/>
      <c r="H112" s="17"/>
      <c r="I112" s="7" t="s">
        <v>705</v>
      </c>
      <c r="J112" s="8"/>
      <c r="K112" s="8"/>
      <c r="L112" s="8"/>
      <c r="M112" s="8"/>
      <c r="N112" s="8" t="s">
        <v>379</v>
      </c>
      <c r="O112" s="8"/>
      <c r="P112" s="8" t="str" cm="1">
        <f t="array" ref="P112">IFERROR(_xlfn.IFS(tbl_indicator_library4[[#This Row],[Level]]="L","Local",tbl_indicator_library4[[#This Row],[Level]]="N","Nacional",tbl_indicator_library4[[#This Row],[Level]]="G","Global",tbl_indicator_library4[[#This Row],[Level]]="S","Entorno Global"),"")</f>
        <v>Global</v>
      </c>
      <c r="Q112" s="8" t="str" cm="1">
        <f t="array" ref="Q11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12" s="20"/>
      <c r="S112" s="8" t="str" cm="1">
        <f t="array" ref="S11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2" s="8" t="s">
        <v>380</v>
      </c>
    </row>
    <row r="113" spans="1:20" s="4" customFormat="1" ht="43.5" x14ac:dyDescent="0.35">
      <c r="A113" s="29"/>
      <c r="B113" s="7">
        <v>144</v>
      </c>
      <c r="C113" s="7" t="s">
        <v>207</v>
      </c>
      <c r="D113" s="7" t="s">
        <v>264</v>
      </c>
      <c r="E113" s="7" t="s">
        <v>344</v>
      </c>
      <c r="F113" s="7">
        <v>2</v>
      </c>
      <c r="G113" s="7"/>
      <c r="H113" s="17"/>
      <c r="I113" s="7" t="s">
        <v>549</v>
      </c>
      <c r="J113" s="8"/>
      <c r="K113" s="8"/>
      <c r="L113" s="8"/>
      <c r="M113" s="8"/>
      <c r="N113" s="8" t="s">
        <v>385</v>
      </c>
      <c r="O113" s="8"/>
      <c r="P113" s="8" t="str" cm="1">
        <f t="array" ref="P113">IFERROR(_xlfn.IFS(tbl_indicator_library4[[#This Row],[Level]]="L","Local",tbl_indicator_library4[[#This Row],[Level]]="N","Nacional",tbl_indicator_library4[[#This Row],[Level]]="G","Global",tbl_indicator_library4[[#This Row],[Level]]="S","Entorno Global"),"")</f>
        <v>Global</v>
      </c>
      <c r="Q113" s="8" t="str" cm="1">
        <f t="array" ref="Q11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13" s="20"/>
      <c r="S113" s="8" t="str" cm="1">
        <f t="array" ref="S11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3" s="8" t="s">
        <v>386</v>
      </c>
    </row>
    <row r="114" spans="1:20" s="4" customFormat="1" ht="87" x14ac:dyDescent="0.35">
      <c r="A114" s="29"/>
      <c r="B114" s="7">
        <v>145</v>
      </c>
      <c r="C114" s="7" t="s">
        <v>207</v>
      </c>
      <c r="D114" s="7" t="s">
        <v>387</v>
      </c>
      <c r="E114" s="7" t="s">
        <v>344</v>
      </c>
      <c r="F114" s="7">
        <v>1</v>
      </c>
      <c r="G114" s="7"/>
      <c r="H114" s="17"/>
      <c r="I114" s="7" t="s">
        <v>706</v>
      </c>
      <c r="J114" s="8"/>
      <c r="K114" s="8"/>
      <c r="L114" s="8"/>
      <c r="M114" s="8"/>
      <c r="N114" s="8" t="s">
        <v>392</v>
      </c>
      <c r="O114" s="8"/>
      <c r="P114" s="8" t="str" cm="1">
        <f t="array" ref="P114">IFERROR(_xlfn.IFS(tbl_indicator_library4[[#This Row],[Level]]="L","Local",tbl_indicator_library4[[#This Row],[Level]]="N","Nacional",tbl_indicator_library4[[#This Row],[Level]]="G","Global",tbl_indicator_library4[[#This Row],[Level]]="S","Entorno Global"),"")</f>
        <v>Global</v>
      </c>
      <c r="Q114" s="8" t="str" cm="1">
        <f t="array" ref="Q11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4" s="20"/>
      <c r="S114" s="8" t="str" cm="1">
        <f t="array" ref="S11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4" s="8" t="s">
        <v>393</v>
      </c>
    </row>
    <row r="115" spans="1:20" s="4" customFormat="1" ht="29" x14ac:dyDescent="0.35">
      <c r="A115" s="29"/>
      <c r="B115" s="7">
        <v>146</v>
      </c>
      <c r="C115" s="7" t="s">
        <v>207</v>
      </c>
      <c r="D115" s="7" t="s">
        <v>387</v>
      </c>
      <c r="E115" s="7" t="s">
        <v>344</v>
      </c>
      <c r="F115" s="7">
        <v>2</v>
      </c>
      <c r="G115" s="7"/>
      <c r="H115" s="17"/>
      <c r="I115" s="7" t="s">
        <v>707</v>
      </c>
      <c r="J115" s="8"/>
      <c r="K115" s="8"/>
      <c r="L115" s="8"/>
      <c r="M115" s="8"/>
      <c r="N115" s="8" t="s">
        <v>396</v>
      </c>
      <c r="O115" s="8"/>
      <c r="P115" s="8" t="str" cm="1">
        <f t="array" ref="P115">IFERROR(_xlfn.IFS(tbl_indicator_library4[[#This Row],[Level]]="L","Local",tbl_indicator_library4[[#This Row],[Level]]="N","Nacional",tbl_indicator_library4[[#This Row],[Level]]="G","Global",tbl_indicator_library4[[#This Row],[Level]]="S","Entorno Global"),"")</f>
        <v>Global</v>
      </c>
      <c r="Q115" s="8" t="str" cm="1">
        <f t="array" ref="Q11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5" s="20"/>
      <c r="S115" s="8" t="str" cm="1">
        <f t="array" ref="S11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5" s="8" t="s">
        <v>397</v>
      </c>
    </row>
    <row r="116" spans="1:20" s="4" customFormat="1" ht="29" x14ac:dyDescent="0.35">
      <c r="A116" s="29"/>
      <c r="B116" s="17">
        <v>147</v>
      </c>
      <c r="C116" s="7" t="s">
        <v>207</v>
      </c>
      <c r="D116" s="7" t="s">
        <v>387</v>
      </c>
      <c r="E116" s="7" t="s">
        <v>344</v>
      </c>
      <c r="F116" s="7">
        <v>3</v>
      </c>
      <c r="G116" s="7"/>
      <c r="H116" s="17"/>
      <c r="I116" s="7" t="s">
        <v>708</v>
      </c>
      <c r="J116" s="8"/>
      <c r="K116" s="8"/>
      <c r="L116" s="8"/>
      <c r="M116" s="8"/>
      <c r="N116" s="8" t="s">
        <v>400</v>
      </c>
      <c r="O116" s="8"/>
      <c r="P116" s="8" t="str" cm="1">
        <f t="array" ref="P116">IFERROR(_xlfn.IFS(tbl_indicator_library4[[#This Row],[Level]]="L","Local",tbl_indicator_library4[[#This Row],[Level]]="N","Nacional",tbl_indicator_library4[[#This Row],[Level]]="G","Global",tbl_indicator_library4[[#This Row],[Level]]="S","Entorno Global"),"")</f>
        <v>Global</v>
      </c>
      <c r="Q116" s="8" t="str" cm="1">
        <f t="array" ref="Q11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6" s="20"/>
      <c r="S116" s="8" t="str" cm="1">
        <f t="array" ref="S11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6" s="8" t="s">
        <v>401</v>
      </c>
    </row>
    <row r="117" spans="1:20" s="4" customFormat="1" ht="29" x14ac:dyDescent="0.35">
      <c r="A117" s="29"/>
      <c r="B117" s="17">
        <v>148</v>
      </c>
      <c r="C117" s="7" t="s">
        <v>207</v>
      </c>
      <c r="D117" s="7" t="s">
        <v>387</v>
      </c>
      <c r="E117" s="7" t="s">
        <v>344</v>
      </c>
      <c r="F117" s="7">
        <v>4</v>
      </c>
      <c r="G117" s="7"/>
      <c r="H117" s="17"/>
      <c r="I117" s="7" t="s">
        <v>709</v>
      </c>
      <c r="J117" s="8"/>
      <c r="K117" s="8"/>
      <c r="L117" s="8"/>
      <c r="M117" s="8"/>
      <c r="N117" s="8" t="s">
        <v>404</v>
      </c>
      <c r="O117" s="8"/>
      <c r="P117" s="8" t="str" cm="1">
        <f t="array" ref="P117">IFERROR(_xlfn.IFS(tbl_indicator_library4[[#This Row],[Level]]="L","Local",tbl_indicator_library4[[#This Row],[Level]]="N","Nacional",tbl_indicator_library4[[#This Row],[Level]]="G","Global",tbl_indicator_library4[[#This Row],[Level]]="S","Entorno Global"),"")</f>
        <v>Global</v>
      </c>
      <c r="Q117" s="8" t="str" cm="1">
        <f t="array" ref="Q11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Cambios en nosotros mismos</v>
      </c>
      <c r="R117" s="20"/>
      <c r="S117" s="8" t="str" cm="1">
        <f t="array" ref="S11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7" s="8" t="s">
        <v>405</v>
      </c>
    </row>
    <row r="118" spans="1:20" s="4" customFormat="1" ht="14.5" x14ac:dyDescent="0.35">
      <c r="A118" s="29"/>
      <c r="B118" s="7">
        <v>152</v>
      </c>
      <c r="C118" s="17" t="s">
        <v>76</v>
      </c>
      <c r="D118" s="17" t="s">
        <v>77</v>
      </c>
      <c r="E118" s="17" t="s">
        <v>76</v>
      </c>
      <c r="F118" s="17">
        <v>1</v>
      </c>
      <c r="G118" s="17"/>
      <c r="H118" s="17"/>
      <c r="I118" s="17" t="s">
        <v>550</v>
      </c>
      <c r="J118" s="8"/>
      <c r="K118" s="8"/>
      <c r="L118" s="8"/>
      <c r="M118" s="8"/>
      <c r="N118" s="8"/>
      <c r="O118" s="8"/>
      <c r="P118" s="8" t="str" cm="1">
        <f t="array" ref="P118">IFERROR(_xlfn.IFS(tbl_indicator_library4[[#This Row],[Level]]="L","Local",tbl_indicator_library4[[#This Row],[Level]]="N","Nacional",tbl_indicator_library4[[#This Row],[Level]]="G","Global",tbl_indicator_library4[[#This Row],[Level]]="S","Entorno Global"),"")</f>
        <v>Entorno Global</v>
      </c>
      <c r="Q118" s="8" t="str" cm="1">
        <f t="array" ref="Q11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18" s="26">
        <v>100</v>
      </c>
      <c r="S118" s="8" t="str" cm="1">
        <f t="array" ref="S11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8" s="8"/>
    </row>
    <row r="119" spans="1:20" s="4" customFormat="1" ht="14.5" x14ac:dyDescent="0.35">
      <c r="A119" s="29"/>
      <c r="B119" s="17">
        <v>153</v>
      </c>
      <c r="C119" s="17" t="s">
        <v>76</v>
      </c>
      <c r="D119" s="17" t="s">
        <v>77</v>
      </c>
      <c r="E119" s="17" t="s">
        <v>76</v>
      </c>
      <c r="F119" s="17">
        <v>2</v>
      </c>
      <c r="G119" s="17"/>
      <c r="H119" s="17"/>
      <c r="I119" s="17" t="s">
        <v>552</v>
      </c>
      <c r="J119" s="8"/>
      <c r="K119" s="8"/>
      <c r="L119" s="8"/>
      <c r="M119" s="8"/>
      <c r="N119" s="8"/>
      <c r="O119" s="8"/>
      <c r="P119" s="8" t="str" cm="1">
        <f t="array" ref="P119">IFERROR(_xlfn.IFS(tbl_indicator_library4[[#This Row],[Level]]="L","Local",tbl_indicator_library4[[#This Row],[Level]]="N","Nacional",tbl_indicator_library4[[#This Row],[Level]]="G","Global",tbl_indicator_library4[[#This Row],[Level]]="S","Entorno Global"),"")</f>
        <v>Entorno Global</v>
      </c>
      <c r="Q119" s="8" t="str" cm="1">
        <f t="array" ref="Q11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19" s="26">
        <v>100</v>
      </c>
      <c r="S119" s="8" t="str" cm="1">
        <f t="array" ref="S11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19" s="8"/>
    </row>
    <row r="120" spans="1:20" s="4" customFormat="1" ht="14.5" x14ac:dyDescent="0.35">
      <c r="A120" s="29"/>
      <c r="B120" s="17">
        <v>154</v>
      </c>
      <c r="C120" s="17" t="s">
        <v>76</v>
      </c>
      <c r="D120" s="17" t="s">
        <v>77</v>
      </c>
      <c r="E120" s="17" t="s">
        <v>76</v>
      </c>
      <c r="F120" s="17">
        <v>3</v>
      </c>
      <c r="G120" s="17"/>
      <c r="H120" s="17"/>
      <c r="I120" s="17" t="s">
        <v>553</v>
      </c>
      <c r="J120" s="8"/>
      <c r="K120" s="8"/>
      <c r="L120" s="8"/>
      <c r="M120" s="8"/>
      <c r="N120" s="8"/>
      <c r="O120" s="8"/>
      <c r="P120" s="8" t="str" cm="1">
        <f t="array" ref="P120">IFERROR(_xlfn.IFS(tbl_indicator_library4[[#This Row],[Level]]="L","Local",tbl_indicator_library4[[#This Row],[Level]]="N","Nacional",tbl_indicator_library4[[#This Row],[Level]]="G","Global",tbl_indicator_library4[[#This Row],[Level]]="S","Entorno Global"),"")</f>
        <v>Entorno Global</v>
      </c>
      <c r="Q120" s="8" t="str" cm="1">
        <f t="array" ref="Q12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20" s="26">
        <v>100</v>
      </c>
      <c r="S120" s="8" t="str" cm="1">
        <f t="array" ref="S12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0" s="8"/>
    </row>
    <row r="121" spans="1:20" s="4" customFormat="1" ht="14.5" x14ac:dyDescent="0.35">
      <c r="A121" s="29"/>
      <c r="B121" s="7">
        <v>155</v>
      </c>
      <c r="C121" s="17" t="s">
        <v>76</v>
      </c>
      <c r="D121" s="17" t="s">
        <v>77</v>
      </c>
      <c r="E121" s="17" t="s">
        <v>76</v>
      </c>
      <c r="F121" s="17">
        <v>4</v>
      </c>
      <c r="G121" s="17"/>
      <c r="H121" s="17"/>
      <c r="I121" s="17" t="s">
        <v>710</v>
      </c>
      <c r="J121" s="8"/>
      <c r="K121" s="8"/>
      <c r="L121" s="8"/>
      <c r="M121" s="8"/>
      <c r="N121" s="8"/>
      <c r="O121" s="8"/>
      <c r="P121" s="8" t="str" cm="1">
        <f t="array" ref="P121">IFERROR(_xlfn.IFS(tbl_indicator_library4[[#This Row],[Level]]="L","Local",tbl_indicator_library4[[#This Row],[Level]]="N","Nacional",tbl_indicator_library4[[#This Row],[Level]]="G","Global",tbl_indicator_library4[[#This Row],[Level]]="S","Entorno Global"),"")</f>
        <v>Entorno Global</v>
      </c>
      <c r="Q121" s="8" t="str" cm="1">
        <f t="array" ref="Q12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Niveles de servicio</v>
      </c>
      <c r="R121" s="26">
        <v>100</v>
      </c>
      <c r="S121" s="8" t="str" cm="1">
        <f t="array" ref="S12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1" s="8"/>
    </row>
    <row r="122" spans="1:20" s="4" customFormat="1" ht="14.5" x14ac:dyDescent="0.35">
      <c r="A122" s="29"/>
      <c r="B122" s="7">
        <v>156</v>
      </c>
      <c r="C122" s="17" t="s">
        <v>76</v>
      </c>
      <c r="D122" s="17" t="s">
        <v>190</v>
      </c>
      <c r="E122" s="17" t="s">
        <v>76</v>
      </c>
      <c r="F122" s="17">
        <v>1</v>
      </c>
      <c r="G122" s="17"/>
      <c r="H122" s="17"/>
      <c r="I122" s="17" t="s">
        <v>711</v>
      </c>
      <c r="J122" s="8"/>
      <c r="K122" s="8"/>
      <c r="L122" s="8"/>
      <c r="M122" s="8"/>
      <c r="N122" s="8"/>
      <c r="O122" s="8"/>
      <c r="P122" s="8" t="str" cm="1">
        <f t="array" ref="P122">IFERROR(_xlfn.IFS(tbl_indicator_library4[[#This Row],[Level]]="L","Local",tbl_indicator_library4[[#This Row],[Level]]="N","Nacional",tbl_indicator_library4[[#This Row],[Level]]="G","Global",tbl_indicator_library4[[#This Row],[Level]]="S","Entorno Global"),"")</f>
        <v>Entorno Global</v>
      </c>
      <c r="Q122" s="8" t="str" cm="1">
        <f t="array" ref="Q12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Fortaleza del sistema</v>
      </c>
      <c r="R122" s="26"/>
      <c r="S122" s="8" t="str" cm="1">
        <f t="array" ref="S12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2" s="8"/>
    </row>
    <row r="123" spans="1:20" s="4" customFormat="1" ht="14.5" x14ac:dyDescent="0.35">
      <c r="A123" s="29"/>
      <c r="B123" s="7">
        <v>157</v>
      </c>
      <c r="C123" s="7" t="s">
        <v>207</v>
      </c>
      <c r="D123" s="7" t="s">
        <v>208</v>
      </c>
      <c r="E123" s="7" t="s">
        <v>76</v>
      </c>
      <c r="F123" s="7">
        <v>1</v>
      </c>
      <c r="G123" s="7"/>
      <c r="H123" s="17"/>
      <c r="I123" s="7" t="s">
        <v>554</v>
      </c>
      <c r="J123" s="8"/>
      <c r="K123" s="8"/>
      <c r="L123" s="8"/>
      <c r="M123" s="8"/>
      <c r="N123" s="8"/>
      <c r="O123" s="8"/>
      <c r="P123" s="8" t="str" cm="1">
        <f t="array" ref="P123">IFERROR(_xlfn.IFS(tbl_indicator_library4[[#This Row],[Level]]="L","Local",tbl_indicator_library4[[#This Row],[Level]]="N","Nacional",tbl_indicator_library4[[#This Row],[Level]]="G","Global",tbl_indicator_library4[[#This Row],[Level]]="S","Entorno Global"),"")</f>
        <v>Entorno Global</v>
      </c>
      <c r="Q123" s="8" t="str" cm="1">
        <f t="array" ref="Q12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3" s="20">
        <v>100</v>
      </c>
      <c r="S123" s="8" t="str" cm="1">
        <f t="array" ref="S12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3" s="8"/>
    </row>
    <row r="124" spans="1:20" s="4" customFormat="1" ht="14.5" x14ac:dyDescent="0.35">
      <c r="A124" s="29"/>
      <c r="B124" s="7">
        <v>158</v>
      </c>
      <c r="C124" s="7" t="s">
        <v>207</v>
      </c>
      <c r="D124" s="7" t="s">
        <v>208</v>
      </c>
      <c r="E124" s="7" t="s">
        <v>76</v>
      </c>
      <c r="F124" s="7">
        <v>2</v>
      </c>
      <c r="G124" s="7"/>
      <c r="H124" s="17"/>
      <c r="I124" s="7" t="s">
        <v>712</v>
      </c>
      <c r="J124" s="8"/>
      <c r="K124" s="8"/>
      <c r="L124" s="8"/>
      <c r="M124" s="8"/>
      <c r="N124" s="8"/>
      <c r="O124" s="8"/>
      <c r="P124" s="8" t="str" cm="1">
        <f t="array" ref="P124">IFERROR(_xlfn.IFS(tbl_indicator_library4[[#This Row],[Level]]="L","Local",tbl_indicator_library4[[#This Row],[Level]]="N","Nacional",tbl_indicator_library4[[#This Row],[Level]]="G","Global",tbl_indicator_library4[[#This Row],[Level]]="S","Entorno Global"),"")</f>
        <v>Entorno Global</v>
      </c>
      <c r="Q124" s="8" t="str" cm="1">
        <f t="array" ref="Q12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4" s="20">
        <v>100</v>
      </c>
      <c r="S124" s="8" t="str" cm="1">
        <f t="array" ref="S12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4" s="8"/>
    </row>
    <row r="125" spans="1:20" s="4" customFormat="1" ht="14.5" x14ac:dyDescent="0.35">
      <c r="A125" s="29"/>
      <c r="B125" s="17">
        <v>159</v>
      </c>
      <c r="C125" s="7" t="s">
        <v>207</v>
      </c>
      <c r="D125" s="7" t="s">
        <v>208</v>
      </c>
      <c r="E125" s="7" t="s">
        <v>76</v>
      </c>
      <c r="F125" s="7">
        <v>3</v>
      </c>
      <c r="G125" s="7"/>
      <c r="H125" s="17"/>
      <c r="I125" s="7" t="s">
        <v>713</v>
      </c>
      <c r="J125" s="8"/>
      <c r="K125" s="8"/>
      <c r="L125" s="8"/>
      <c r="M125" s="8"/>
      <c r="N125" s="8"/>
      <c r="O125" s="8"/>
      <c r="P125" s="8" t="str" cm="1">
        <f t="array" ref="P125">IFERROR(_xlfn.IFS(tbl_indicator_library4[[#This Row],[Level]]="L","Local",tbl_indicator_library4[[#This Row],[Level]]="N","Nacional",tbl_indicator_library4[[#This Row],[Level]]="G","Global",tbl_indicator_library4[[#This Row],[Level]]="S","Entorno Global"),"")</f>
        <v>Entorno Global</v>
      </c>
      <c r="Q125" s="8" t="str" cm="1">
        <f t="array" ref="Q12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5" s="20">
        <v>100</v>
      </c>
      <c r="S125" s="8" t="str" cm="1">
        <f t="array" ref="S12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5" s="8"/>
    </row>
    <row r="126" spans="1:20" s="4" customFormat="1" ht="14.5" x14ac:dyDescent="0.35">
      <c r="A126" s="29"/>
      <c r="B126" s="17">
        <v>160</v>
      </c>
      <c r="C126" s="7" t="s">
        <v>207</v>
      </c>
      <c r="D126" s="7" t="s">
        <v>208</v>
      </c>
      <c r="E126" s="7" t="s">
        <v>76</v>
      </c>
      <c r="F126" s="7">
        <v>4</v>
      </c>
      <c r="G126" s="7"/>
      <c r="H126" s="17"/>
      <c r="I126" s="7" t="s">
        <v>555</v>
      </c>
      <c r="J126" s="8"/>
      <c r="K126" s="8"/>
      <c r="L126" s="8"/>
      <c r="M126" s="8"/>
      <c r="N126" s="8"/>
      <c r="O126" s="8"/>
      <c r="P126" s="8" t="str" cm="1">
        <f t="array" ref="P126">IFERROR(_xlfn.IFS(tbl_indicator_library4[[#This Row],[Level]]="L","Local",tbl_indicator_library4[[#This Row],[Level]]="N","Nacional",tbl_indicator_library4[[#This Row],[Level]]="G","Global",tbl_indicator_library4[[#This Row],[Level]]="S","Entorno Global"),"")</f>
        <v>Entorno Global</v>
      </c>
      <c r="Q126" s="8" t="str" cm="1">
        <f t="array" ref="Q12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Voluntad política</v>
      </c>
      <c r="R126" s="20">
        <v>100</v>
      </c>
      <c r="S126" s="8" t="str" cm="1">
        <f t="array" ref="S12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6" s="8"/>
    </row>
    <row r="127" spans="1:20" s="4" customFormat="1" ht="87" x14ac:dyDescent="0.35">
      <c r="A127" s="29"/>
      <c r="B127" s="7">
        <v>161</v>
      </c>
      <c r="C127" s="7" t="s">
        <v>207</v>
      </c>
      <c r="D127" s="7" t="s">
        <v>214</v>
      </c>
      <c r="E127" s="7" t="s">
        <v>76</v>
      </c>
      <c r="F127" s="7">
        <v>1</v>
      </c>
      <c r="G127" s="7"/>
      <c r="H127" s="17"/>
      <c r="I127" s="7" t="s">
        <v>556</v>
      </c>
      <c r="J127" s="8"/>
      <c r="K127" s="8"/>
      <c r="L127" s="8"/>
      <c r="M127" s="8"/>
      <c r="N127" s="8"/>
      <c r="O127" s="8"/>
      <c r="P127" s="8" t="str" cm="1">
        <f t="array" ref="P127">IFERROR(_xlfn.IFS(tbl_indicator_library4[[#This Row],[Level]]="L","Local",tbl_indicator_library4[[#This Row],[Level]]="N","Nacional",tbl_indicator_library4[[#This Row],[Level]]="G","Global",tbl_indicator_library4[[#This Row],[Level]]="S","Entorno Global"),"")</f>
        <v>Entorno Global</v>
      </c>
      <c r="Q127" s="8" t="str" cm="1">
        <f t="array" ref="Q127">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27" s="20">
        <v>100</v>
      </c>
      <c r="S127" s="8" t="str" cm="1">
        <f t="array" ref="S127">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7" s="8"/>
    </row>
    <row r="128" spans="1:20" s="4" customFormat="1" ht="87" x14ac:dyDescent="0.35">
      <c r="A128" s="29"/>
      <c r="B128" s="7">
        <v>162</v>
      </c>
      <c r="C128" s="7" t="s">
        <v>207</v>
      </c>
      <c r="D128" s="7" t="s">
        <v>214</v>
      </c>
      <c r="E128" s="7" t="s">
        <v>76</v>
      </c>
      <c r="F128" s="7">
        <v>2</v>
      </c>
      <c r="G128" s="7"/>
      <c r="H128" s="17"/>
      <c r="I128" s="7" t="s">
        <v>557</v>
      </c>
      <c r="J128" s="8"/>
      <c r="K128" s="8"/>
      <c r="L128" s="8"/>
      <c r="M128" s="8"/>
      <c r="N128" s="8"/>
      <c r="O128" s="8"/>
      <c r="P128" s="8" t="str" cm="1">
        <f t="array" ref="P128">IFERROR(_xlfn.IFS(tbl_indicator_library4[[#This Row],[Level]]="L","Local",tbl_indicator_library4[[#This Row],[Level]]="N","Nacional",tbl_indicator_library4[[#This Row],[Level]]="G","Global",tbl_indicator_library4[[#This Row],[Level]]="S","Entorno Global"),"")</f>
        <v>Entorno Global</v>
      </c>
      <c r="Q128" s="8" t="str" cm="1">
        <f t="array" ref="Q128">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Capacidad de los actores para planificar, proporcionar y regular la prestación de servicios</v>
      </c>
      <c r="R128" s="20">
        <v>100</v>
      </c>
      <c r="S128" s="8" t="str" cm="1">
        <f t="array" ref="S128">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8" s="8"/>
    </row>
    <row r="129" spans="1:20" s="4" customFormat="1" ht="43.5" x14ac:dyDescent="0.35">
      <c r="A129" s="29"/>
      <c r="B129" s="7">
        <v>163</v>
      </c>
      <c r="C129" s="7" t="s">
        <v>207</v>
      </c>
      <c r="D129" s="7" t="s">
        <v>232</v>
      </c>
      <c r="E129" s="7" t="s">
        <v>76</v>
      </c>
      <c r="F129" s="7">
        <v>1</v>
      </c>
      <c r="G129" s="7"/>
      <c r="H129" s="17"/>
      <c r="I129" s="7" t="s">
        <v>714</v>
      </c>
      <c r="J129" s="8"/>
      <c r="K129" s="8"/>
      <c r="L129" s="8"/>
      <c r="M129" s="8"/>
      <c r="N129" s="8"/>
      <c r="O129" s="8"/>
      <c r="P129" s="8" t="str" cm="1">
        <f t="array" ref="P129">IFERROR(_xlfn.IFS(tbl_indicator_library4[[#This Row],[Level]]="L","Local",tbl_indicator_library4[[#This Row],[Level]]="N","Nacional",tbl_indicator_library4[[#This Row],[Level]]="G","Global",tbl_indicator_library4[[#This Row],[Level]]="S","Entorno Global"),"")</f>
        <v>Entorno Global</v>
      </c>
      <c r="Q129" s="8" t="str" cm="1">
        <f t="array" ref="Q129">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29" s="20"/>
      <c r="S129" s="8" t="str" cm="1">
        <f t="array" ref="S129">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29" s="8"/>
    </row>
    <row r="130" spans="1:20" s="4" customFormat="1" ht="43.5" x14ac:dyDescent="0.35">
      <c r="A130" s="29"/>
      <c r="B130" s="17">
        <v>165</v>
      </c>
      <c r="C130" s="7" t="s">
        <v>207</v>
      </c>
      <c r="D130" s="7" t="s">
        <v>232</v>
      </c>
      <c r="E130" s="7" t="s">
        <v>76</v>
      </c>
      <c r="F130" s="7">
        <v>3</v>
      </c>
      <c r="G130" s="7"/>
      <c r="H130" s="17"/>
      <c r="I130" s="7" t="s">
        <v>559</v>
      </c>
      <c r="J130" s="8"/>
      <c r="K130" s="8"/>
      <c r="L130" s="8"/>
      <c r="M130" s="8"/>
      <c r="N130" s="8"/>
      <c r="O130" s="8"/>
      <c r="P130" s="8" t="str" cm="1">
        <f t="array" ref="P130">IFERROR(_xlfn.IFS(tbl_indicator_library4[[#This Row],[Level]]="L","Local",tbl_indicator_library4[[#This Row],[Level]]="N","Nacional",tbl_indicator_library4[[#This Row],[Level]]="G","Global",tbl_indicator_library4[[#This Row],[Level]]="S","Entorno Global"),"")</f>
        <v>Entorno Global</v>
      </c>
      <c r="Q130" s="8" t="str" cm="1">
        <f t="array" ref="Q130">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30" s="20">
        <v>100</v>
      </c>
      <c r="S130" s="8" t="str" cm="1">
        <f t="array" ref="S130">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0" s="8"/>
    </row>
    <row r="131" spans="1:20" s="4" customFormat="1" ht="43.5" x14ac:dyDescent="0.35">
      <c r="A131" s="29"/>
      <c r="B131" s="17">
        <v>166</v>
      </c>
      <c r="C131" s="7" t="s">
        <v>207</v>
      </c>
      <c r="D131" s="7" t="s">
        <v>232</v>
      </c>
      <c r="E131" s="7" t="s">
        <v>76</v>
      </c>
      <c r="F131" s="7">
        <v>4</v>
      </c>
      <c r="G131" s="7"/>
      <c r="H131" s="17"/>
      <c r="I131" s="7" t="s">
        <v>560</v>
      </c>
      <c r="J131" s="8"/>
      <c r="K131" s="8"/>
      <c r="L131" s="8"/>
      <c r="M131" s="8"/>
      <c r="N131" s="8"/>
      <c r="O131" s="8"/>
      <c r="P131" s="8" t="str" cm="1">
        <f t="array" ref="P131">IFERROR(_xlfn.IFS(tbl_indicator_library4[[#This Row],[Level]]="L","Local",tbl_indicator_library4[[#This Row],[Level]]="N","Nacional",tbl_indicator_library4[[#This Row],[Level]]="G","Global",tbl_indicator_library4[[#This Row],[Level]]="S","Entorno Global"),"")</f>
        <v>Entorno Global</v>
      </c>
      <c r="Q131" s="8" t="str" cm="1">
        <f t="array" ref="Q131">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31" s="20">
        <v>100</v>
      </c>
      <c r="S131" s="8" t="str" cm="1">
        <f t="array" ref="S131">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1" s="8"/>
    </row>
    <row r="132" spans="1:20" s="4" customFormat="1" ht="43.5" x14ac:dyDescent="0.35">
      <c r="A132" s="29"/>
      <c r="B132" s="7">
        <v>167</v>
      </c>
      <c r="C132" s="7" t="s">
        <v>207</v>
      </c>
      <c r="D132" s="7" t="s">
        <v>232</v>
      </c>
      <c r="E132" s="7" t="s">
        <v>76</v>
      </c>
      <c r="F132" s="7">
        <v>5</v>
      </c>
      <c r="G132" s="7"/>
      <c r="H132" s="17"/>
      <c r="I132" s="7" t="s">
        <v>715</v>
      </c>
      <c r="J132" s="8"/>
      <c r="K132" s="8"/>
      <c r="L132" s="8"/>
      <c r="M132" s="8"/>
      <c r="N132" s="8"/>
      <c r="O132" s="8"/>
      <c r="P132" s="8" t="str" cm="1">
        <f t="array" ref="P132">IFERROR(_xlfn.IFS(tbl_indicator_library4[[#This Row],[Level]]="L","Local",tbl_indicator_library4[[#This Row],[Level]]="N","Nacional",tbl_indicator_library4[[#This Row],[Level]]="G","Global",tbl_indicator_library4[[#This Row],[Level]]="S","Entorno Global"),"")</f>
        <v>Entorno Global</v>
      </c>
      <c r="Q132" s="8" t="str" cm="1">
        <f t="array" ref="Q132">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Financiamiento y aumento del valor de las inversiones</v>
      </c>
      <c r="R132" s="20">
        <v>100</v>
      </c>
      <c r="S132" s="8" t="str" cm="1">
        <f t="array" ref="S132">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2" s="8"/>
    </row>
    <row r="133" spans="1:20" s="4" customFormat="1" ht="43.5" x14ac:dyDescent="0.35">
      <c r="A133" s="29"/>
      <c r="B133" s="7">
        <v>168</v>
      </c>
      <c r="C133" s="7" t="s">
        <v>207</v>
      </c>
      <c r="D133" s="7" t="s">
        <v>243</v>
      </c>
      <c r="E133" s="7" t="s">
        <v>76</v>
      </c>
      <c r="F133" s="7">
        <v>1</v>
      </c>
      <c r="G133" s="7"/>
      <c r="H133" s="17"/>
      <c r="I133" s="7" t="s">
        <v>716</v>
      </c>
      <c r="J133" s="8"/>
      <c r="K133" s="8"/>
      <c r="L133" s="8"/>
      <c r="M133" s="8"/>
      <c r="N133" s="8"/>
      <c r="O133" s="8"/>
      <c r="P133" s="8" t="str" cm="1">
        <f t="array" ref="P133">IFERROR(_xlfn.IFS(tbl_indicator_library4[[#This Row],[Level]]="L","Local",tbl_indicator_library4[[#This Row],[Level]]="N","Nacional",tbl_indicator_library4[[#This Row],[Level]]="G","Global",tbl_indicator_library4[[#This Row],[Level]]="S","Entorno Global"),"")</f>
        <v>Entorno Global</v>
      </c>
      <c r="Q133" s="8" t="str" cm="1">
        <f t="array" ref="Q133">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33" s="20">
        <v>100</v>
      </c>
      <c r="S133" s="8" t="str" cm="1">
        <f t="array" ref="S133">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3" s="8"/>
    </row>
    <row r="134" spans="1:20" s="4" customFormat="1" ht="43.5" x14ac:dyDescent="0.35">
      <c r="A134" s="29"/>
      <c r="B134" s="7">
        <v>170</v>
      </c>
      <c r="C134" s="7" t="s">
        <v>207</v>
      </c>
      <c r="D134" s="7" t="s">
        <v>243</v>
      </c>
      <c r="E134" s="7" t="s">
        <v>76</v>
      </c>
      <c r="F134" s="7">
        <v>3</v>
      </c>
      <c r="G134" s="7"/>
      <c r="H134" s="17"/>
      <c r="I134" s="7" t="s">
        <v>717</v>
      </c>
      <c r="J134" s="8"/>
      <c r="K134" s="8"/>
      <c r="L134" s="8"/>
      <c r="M134" s="8"/>
      <c r="N134" s="8"/>
      <c r="O134" s="8"/>
      <c r="P134" s="8" t="str" cm="1">
        <f t="array" ref="P134">IFERROR(_xlfn.IFS(tbl_indicator_library4[[#This Row],[Level]]="L","Local",tbl_indicator_library4[[#This Row],[Level]]="N","Nacional",tbl_indicator_library4[[#This Row],[Level]]="G","Global",tbl_indicator_library4[[#This Row],[Level]]="S","Entorno Global"),"")</f>
        <v>Entorno Global</v>
      </c>
      <c r="Q134" s="8" t="str" cm="1">
        <f t="array" ref="Q134">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34" s="20">
        <v>100</v>
      </c>
      <c r="S134" s="8" t="str" cm="1">
        <f t="array" ref="S134">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4" s="8"/>
    </row>
    <row r="135" spans="1:20" s="4" customFormat="1" ht="43.5" x14ac:dyDescent="0.35">
      <c r="A135" s="29"/>
      <c r="B135" s="17">
        <v>171</v>
      </c>
      <c r="C135" s="7" t="s">
        <v>207</v>
      </c>
      <c r="D135" s="7" t="s">
        <v>243</v>
      </c>
      <c r="E135" s="7" t="s">
        <v>76</v>
      </c>
      <c r="F135" s="7">
        <v>4</v>
      </c>
      <c r="G135" s="7"/>
      <c r="H135" s="17"/>
      <c r="I135" s="7" t="s">
        <v>718</v>
      </c>
      <c r="J135" s="8"/>
      <c r="K135" s="8"/>
      <c r="L135" s="8"/>
      <c r="M135" s="8"/>
      <c r="N135" s="8"/>
      <c r="O135" s="8"/>
      <c r="P135" s="8" t="str" cm="1">
        <f t="array" ref="P135">IFERROR(_xlfn.IFS(tbl_indicator_library4[[#This Row],[Level]]="L","Local",tbl_indicator_library4[[#This Row],[Level]]="N","Nacional",tbl_indicator_library4[[#This Row],[Level]]="G","Global",tbl_indicator_library4[[#This Row],[Level]]="S","Entorno Global"),"")</f>
        <v>Entorno Global</v>
      </c>
      <c r="Q135" s="8" t="str" cm="1">
        <f t="array" ref="Q135">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Los ciudadanos exigen mayores niveles de servicio</v>
      </c>
      <c r="R135" s="20">
        <v>100</v>
      </c>
      <c r="S135" s="8" t="str" cm="1">
        <f t="array" ref="S135">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5" s="8"/>
    </row>
    <row r="136" spans="1:20" s="4" customFormat="1" ht="43.5" x14ac:dyDescent="0.35">
      <c r="A136" s="29"/>
      <c r="B136" s="7">
        <v>176</v>
      </c>
      <c r="C136" s="7" t="s">
        <v>207</v>
      </c>
      <c r="D136" s="7" t="s">
        <v>264</v>
      </c>
      <c r="E136" s="7" t="s">
        <v>76</v>
      </c>
      <c r="F136" s="7">
        <v>3</v>
      </c>
      <c r="G136" s="7"/>
      <c r="H136" s="17"/>
      <c r="I136" s="7" t="s">
        <v>719</v>
      </c>
      <c r="J136" s="18"/>
      <c r="K136" s="18"/>
      <c r="L136" s="18"/>
      <c r="M136" s="18"/>
      <c r="N136" s="18"/>
      <c r="O136" s="18"/>
      <c r="P136" s="18" t="str" cm="1">
        <f t="array" ref="P136">IFERROR(_xlfn.IFS(tbl_indicator_library4[[#This Row],[Level]]="L","Local",tbl_indicator_library4[[#This Row],[Level]]="N","Nacional",tbl_indicator_library4[[#This Row],[Level]]="G","Global",tbl_indicator_library4[[#This Row],[Level]]="S","Entorno Global"),"")</f>
        <v>Entorno Global</v>
      </c>
      <c r="Q136" s="18" t="str" cm="1">
        <f t="array" ref="Q136">IFERROR(_xlfn.IFS(tbl_indicator_library4[[#This Row],[Theory of Change Category]]="PI","Indicador clave de rendimiento - KPI",tbl_indicator_library4[[#This Row],[Theory of Change Category]]="VL","Niveles de servicio",tbl_indicator_library4[[#This Row],[Theory of Change Category]]="YS","Fortaleza del sistema",tbl_indicator_library4[[#This Row],[Theory of Change Category]]="PW","Voluntad política",tbl_indicator_library4[[#This Row],[Theory of Change Category]]="AC","Capacidad de los actores para planificar, proporcionar y regular la prestación de servicios",tbl_indicator_library4[[#This Row],[Theory of Change Category]]="FI","Financiamiento y aumento del valor de las inversiones",tbl_indicator_library4[[#This Row],[Theory of Change Category]]="DE","Los ciudadanos exigen mayores niveles de servicio",tbl_indicator_library4[[#This Row],[Theory of Change Category]]="CA","Acción collectiva y alianzas multisectoriales",tbl_indicator_library4[[#This Row],[Theory of Change Category]]="CO","Cambios en nosotros mismos"),"")</f>
        <v>Acción collectiva y alianzas multisectoriales</v>
      </c>
      <c r="R136" s="20">
        <v>100</v>
      </c>
      <c r="S136" s="18" t="str" cm="1">
        <f t="array" ref="S136">IFERROR(_xlfn.IFS(#REF!="Partner Areas", "Zonas asociadas",#REF!="People", "Personas",#REF!="Countries", "Paises",#REF!="Facilities", "Establecimientos",#REF!="Schools", "Escuelas",#REF!="% of people", "% de personas",#REF!="% of facilities", "% de establecimientos",#REF!="% of schools", "% de escuelas",#REF!="Milestones", "Hitos",#REF!="Assessments", "Evaluaciones",#REF!="% of partner areas", "% de zonas asociadas",#REF!="Outcomes harvested", "Resultados cosechados",#REF!="% of partner areas in need of WASH Master Plan", "% de zonas asociadas que necesitan un plan maestro WASH",#REF!="Trainings", "Capacitaciones",#REF!="% of focus countries", "% de paieses de enfoque",#REF!="National outcomes harvested", "Resultados nacionales cosechados",#REF!="Subnational outcomes harvested", "Resultados subnacionales cosechados",#REF!="Training and accreditation programs", "Programas de capacitación y acreditación",#REF!="Citizen demand campaigns implemented", "Campañas de demanda ciudadana ejecutadas",#REF!="Partnerships", "Asociaciones",#REF!="Assignments", "Asignaciones",#REF!="Examples of impact", "Ejemplos de impacto",#REF!="Alliance members", "Miembros de la alianza",#REF!="Publications", "Publicaciones",#REF!="Strategies in place", "Estrategías en establecidas",#REF!="Evaluations", "Evaluaciones",#REF!="Collaborations", "Colaboraciones",#REF!="% of households", "% de hogares"),"")</f>
        <v/>
      </c>
      <c r="T136" s="18"/>
    </row>
  </sheetData>
  <sheetProtection formatColumns="0" autoFilter="0"/>
  <phoneticPr fontId="14" type="noConversion"/>
  <conditionalFormatting sqref="B7:B136">
    <cfRule type="duplicateValues" dxfId="2" priority="1"/>
  </conditionalFormatting>
  <conditionalFormatting sqref="I7:I136">
    <cfRule type="duplicateValues" dxfId="1" priority="2"/>
  </conditionalFormatting>
  <dataValidations count="1">
    <dataValidation type="decimal" allowBlank="1" showInputMessage="1" showErrorMessage="1" errorTitle="Needs to be a number" sqref="R7:R136" xr:uid="{E0353602-3734-4336-9289-D137BD95B5AD}">
      <formula1>0</formula1>
      <formula2>99999999999</formula2>
    </dataValidation>
  </dataValidations>
  <hyperlinks>
    <hyperlink ref="L8" r:id="rId1" xr:uid="{E1518F2E-0591-4E49-94CD-163C5E5DF626}"/>
    <hyperlink ref="L11" r:id="rId2" xr:uid="{D7A0F2C5-6432-4C9E-87CE-C4D679BFA83A}"/>
  </hyperlinks>
  <pageMargins left="0.70866141732283472" right="0.70866141732283472" top="0.74803149606299213" bottom="0.74803149606299213" header="0.31496062992125984" footer="0.31496062992125984"/>
  <pageSetup paperSize="9" scale="40" fitToHeight="0" orientation="landscape" r:id="rId3"/>
  <headerFooter>
    <oddHeader>&amp;R&amp;D</oddHeader>
    <oddFooter>&amp;L&amp;F&amp;C&amp;A&amp;RPage &amp;P of &amp;N</oddFooter>
  </headerFooter>
  <legacy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s q m i d = " c 5 2 4 c c d 0 - d 9 b 9 - 4 4 7 8 - 8 d 1 e - 6 a b d c 6 8 4 b a 1 f "   x m l n s = " h t t p : / / s c h e m a s . m i c r o s o f t . c o m / D a t a M a s h u p " > A A A A A A 0 D A A B Q S w M E F A A C A A g A V E f P 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B U R 8 9 a 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V E f P W i i K R 7 g O A A A A E Q A A A B M A H A B G b 3 J t d W x h c y 9 T Z W N 0 a W 9 u M S 5 t I K I Y A C i g F A A A A A A A A A A A A A A A A A A A A A A A A A A A A C t O T S 7 J z M 9 T C I b Q h t Y A U E s B A i 0 A F A A C A A g A V E f P W l 0 9 B f q m A A A A 9 g A A A B I A A A A A A A A A A A A A A A A A A A A A A E N v b m Z p Z y 9 Q Y W N r Y W d l L n h t b F B L A Q I t A B Q A A g A I A F R H z 1 p T c j g s m w A A A O E A A A A T A A A A A A A A A A A A A A A A A P I A A A B b Q 2 9 u d G V u d F 9 U e X B l c 1 0 u e G 1 s U E s B A i 0 A F A A C A A g A V E f P W i 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C Y B A A A B A A A A 0 I y d 3 w E V 0 R G M e g D A T 8 K X 6 w E A A A D 2 m e l d Q v J U T Z q I h v q + 8 Q w a A A A A A A I A A A A A A B B m A A A A A Q A A I A A A A N u e j x y M p H p t r V 9 V g T 9 B A b Y p 6 b v Y g N k e e k c H z 1 L M L n O f A A A A A A 6 A A A A A A g A A I A A A A E D s r 2 8 m 7 a 5 x P M u R d 4 9 w m F U s b H P j u T S b m d G 0 1 N Q a x k v Z U A A A A J Y s + D c V F Q J H A U J Y T C w O v v n g P O E I K L D H g j W 4 9 V z N 6 r 1 S x 0 S C j V 4 j p 2 P r O Y x q d V v a 2 X d 7 U 5 K V P 2 x T j T F f P V C G M b s t b N Y D T b e v J z 7 S P Y R E o r J m Q A A A A P r x y T v O l h Y L c 2 I m G y d P c S Q B J w A j 8 T l B J S W 8 h r u 9 e 8 b F 0 6 / 6 k F b m u Z x V 4 Q B Z d L N / z p o U Z Z v S t v 0 k f h + j b o y o T V Y = < / 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7a7053-1cc3-4371-8e31-ed9cf4fd18ea">
      <Terms xmlns="http://schemas.microsoft.com/office/infopath/2007/PartnerControls"/>
    </lcf76f155ced4ddcb4097134ff3c332f>
    <TaxCatchAll xmlns="a4ff87ac-0ccd-41fb-b80d-85afe299a530" xsi:nil="true"/>
    <Modifiedwhen xmlns="627a7053-1cc3-4371-8e31-ed9cf4fd18ea" xsi:nil="true"/>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E864FBBA1A5D047955E272D3B9BA6E7" ma:contentTypeVersion="22" ma:contentTypeDescription="Create a new document." ma:contentTypeScope="" ma:versionID="2f48b8a969df0496c4e79ae092a1226b">
  <xsd:schema xmlns:xsd="http://www.w3.org/2001/XMLSchema" xmlns:xs="http://www.w3.org/2001/XMLSchema" xmlns:p="http://schemas.microsoft.com/office/2006/metadata/properties" xmlns:ns1="http://schemas.microsoft.com/sharepoint/v3" xmlns:ns2="627a7053-1cc3-4371-8e31-ed9cf4fd18ea" xmlns:ns3="a4ff87ac-0ccd-41fb-b80d-85afe299a530" targetNamespace="http://schemas.microsoft.com/office/2006/metadata/properties" ma:root="true" ma:fieldsID="ba17623777af3308bbf3ecdac99a83ab" ns1:_="" ns2:_="" ns3:_="">
    <xsd:import namespace="http://schemas.microsoft.com/sharepoint/v3"/>
    <xsd:import namespace="627a7053-1cc3-4371-8e31-ed9cf4fd18ea"/>
    <xsd:import namespace="a4ff87ac-0ccd-41fb-b80d-85afe299a5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odifiedwh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7a7053-1cc3-4371-8e31-ed9cf4fd18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odifiedwhen" ma:index="18" nillable="true" ma:displayName="Modified when" ma:format="DateOnly" ma:internalName="Modifiedwhen">
      <xsd:simpleType>
        <xsd:restriction base="dms:DateTime"/>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83bbb5-db0d-49e0-93d3-6afa06249b0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ff87ac-0ccd-41fb-b80d-85afe299a53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2b8f71-d790-41c8-8410-a4ad42d5d2cd}" ma:internalName="TaxCatchAll" ma:showField="CatchAllData" ma:web="a4ff87ac-0ccd-41fb-b80d-85afe299a5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393F34-CBC8-4C8E-A7B6-89ED8AC13C23}">
  <ds:schemaRefs>
    <ds:schemaRef ds:uri="http://schemas.microsoft.com/sharepoint/v3/contenttype/forms"/>
  </ds:schemaRefs>
</ds:datastoreItem>
</file>

<file path=customXml/itemProps2.xml><?xml version="1.0" encoding="utf-8"?>
<ds:datastoreItem xmlns:ds="http://schemas.openxmlformats.org/officeDocument/2006/customXml" ds:itemID="{F4B70D2A-10FC-47D2-AB0A-B8EF846281F4}">
  <ds:schemaRefs>
    <ds:schemaRef ds:uri="http://schemas.microsoft.com/DataMashup"/>
  </ds:schemaRefs>
</ds:datastoreItem>
</file>

<file path=customXml/itemProps3.xml><?xml version="1.0" encoding="utf-8"?>
<ds:datastoreItem xmlns:ds="http://schemas.openxmlformats.org/officeDocument/2006/customXml" ds:itemID="{0E282C97-659E-4C0F-AD28-FAD788A42BF4}">
  <ds:schemaRefs>
    <ds:schemaRef ds:uri="http://schemas.microsoft.com/office/2006/metadata/properties"/>
    <ds:schemaRef ds:uri="http://schemas.microsoft.com/office/infopath/2007/PartnerControls"/>
    <ds:schemaRef ds:uri="f98125ff-cc02-41c8-847a-b5a4b819386f"/>
    <ds:schemaRef ds:uri="9b7f10a1-98ad-4a10-a4bd-89c8d5322304"/>
    <ds:schemaRef ds:uri="627a7053-1cc3-4371-8e31-ed9cf4fd18ea"/>
    <ds:schemaRef ds:uri="a4ff87ac-0ccd-41fb-b80d-85afe299a530"/>
    <ds:schemaRef ds:uri="http://schemas.microsoft.com/sharepoint/v3"/>
  </ds:schemaRefs>
</ds:datastoreItem>
</file>

<file path=customXml/itemProps4.xml><?xml version="1.0" encoding="utf-8"?>
<ds:datastoreItem xmlns:ds="http://schemas.openxmlformats.org/officeDocument/2006/customXml" ds:itemID="{1B554903-4F36-4F8C-BEBA-D0CD6BC19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7a7053-1cc3-4371-8e31-ed9cf4fd18ea"/>
    <ds:schemaRef ds:uri="a4ff87ac-0ccd-41fb-b80d-85afe299a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Indicator Library</vt:lpstr>
      <vt:lpstr>Matrix</vt:lpstr>
      <vt:lpstr>Detailed Values</vt:lpstr>
      <vt:lpstr>Indicator Coding</vt:lpstr>
      <vt:lpstr>Sheet1</vt:lpstr>
      <vt:lpstr>Printfriendly English</vt:lpstr>
      <vt:lpstr>Imprimir Espanhol</vt:lpstr>
      <vt:lpstr>'Detailed Values'!Print_Area</vt:lpstr>
      <vt:lpstr>'Imprimir Espanhol'!Print_Area</vt:lpstr>
      <vt:lpstr>'Indicator Coding'!Print_Area</vt:lpstr>
      <vt:lpstr>'Indicator Library'!Print_Area</vt:lpstr>
      <vt:lpstr>Matrix!Print_Area</vt:lpstr>
      <vt:lpstr>'Printfriendly English'!Print_Area</vt:lpstr>
      <vt:lpstr>'Imprimir Espanhol'!Print_Titles</vt:lpstr>
      <vt:lpstr>'Indicator Coding'!Print_Titles</vt:lpstr>
      <vt:lpstr>'Indicator Library'!Print_Titles</vt:lpstr>
      <vt:lpstr>'Printfriendly English'!Print_Titles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Naafs</dc:creator>
  <cp:keywords/>
  <dc:description/>
  <cp:lastModifiedBy>Arjen Naafs</cp:lastModifiedBy>
  <cp:revision/>
  <cp:lastPrinted>2025-06-23T00:02:50Z</cp:lastPrinted>
  <dcterms:created xsi:type="dcterms:W3CDTF">2024-06-19T17:34:17Z</dcterms:created>
  <dcterms:modified xsi:type="dcterms:W3CDTF">2026-06-24T08:37:51Z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0x0101006E864FBBA1A5D047955E272D3B9BA6E7</vt:lpwstr>
  </property>
  <property fmtid="{D5CDD505-2E9C-101B-9397-08002B2CF9AE}" pid="3" name="MediaServiceImageTags">
    <vt:lpwstr/>
  </property>
</Properties>
</file>